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22848" windowHeight="9360"/>
  </bookViews>
  <sheets>
    <sheet name="OPĆI DIO" sheetId="3" r:id="rId1"/>
    <sheet name="PLAN PRIHODA" sheetId="2" r:id="rId2"/>
    <sheet name="PLAN RASHODA I IZDATAKA" sheetId="1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45621"/>
</workbook>
</file>

<file path=xl/calcChain.xml><?xml version="1.0" encoding="utf-8"?>
<calcChain xmlns="http://schemas.openxmlformats.org/spreadsheetml/2006/main">
  <c r="H22" i="3" l="1"/>
  <c r="G22" i="3"/>
  <c r="F22" i="3"/>
  <c r="H10" i="3"/>
  <c r="G10" i="3"/>
  <c r="F10" i="3"/>
  <c r="H7" i="3"/>
  <c r="H13" i="3" s="1"/>
  <c r="H24" i="3" s="1"/>
  <c r="G7" i="3"/>
  <c r="F7" i="3"/>
  <c r="F13" i="3" s="1"/>
  <c r="F24" i="3" s="1"/>
  <c r="F42" i="2"/>
  <c r="E42" i="2"/>
  <c r="D42" i="2"/>
  <c r="C42" i="2"/>
  <c r="B42" i="2"/>
  <c r="H29" i="2"/>
  <c r="G29" i="2"/>
  <c r="F29" i="2"/>
  <c r="E29" i="2"/>
  <c r="D29" i="2"/>
  <c r="C29" i="2"/>
  <c r="B29" i="2"/>
  <c r="B30" i="2" s="1"/>
  <c r="H16" i="2"/>
  <c r="G16" i="2"/>
  <c r="F16" i="2"/>
  <c r="E16" i="2"/>
  <c r="D16" i="2"/>
  <c r="C16" i="2"/>
  <c r="B16" i="2"/>
  <c r="C207" i="1"/>
  <c r="C206" i="1"/>
  <c r="G205" i="1"/>
  <c r="D205" i="1"/>
  <c r="C205" i="1"/>
  <c r="D204" i="1"/>
  <c r="C204" i="1"/>
  <c r="C203" i="1"/>
  <c r="C202" i="1"/>
  <c r="G201" i="1"/>
  <c r="C201" i="1"/>
  <c r="C200" i="1"/>
  <c r="G199" i="1"/>
  <c r="C199" i="1" s="1"/>
  <c r="C198" i="1"/>
  <c r="C197" i="1"/>
  <c r="C196" i="1"/>
  <c r="F195" i="1"/>
  <c r="C195" i="1" s="1"/>
  <c r="F194" i="1"/>
  <c r="C194" i="1" s="1"/>
  <c r="C193" i="1"/>
  <c r="C192" i="1"/>
  <c r="C191" i="1"/>
  <c r="G190" i="1"/>
  <c r="E190" i="1"/>
  <c r="D190" i="1"/>
  <c r="C190" i="1" s="1"/>
  <c r="G189" i="1"/>
  <c r="E189" i="1"/>
  <c r="D189" i="1"/>
  <c r="C188" i="1"/>
  <c r="C187" i="1"/>
  <c r="G186" i="1"/>
  <c r="C186" i="1" s="1"/>
  <c r="G185" i="1"/>
  <c r="C185" i="1" s="1"/>
  <c r="C184" i="1"/>
  <c r="C183" i="1"/>
  <c r="G182" i="1"/>
  <c r="C182" i="1" s="1"/>
  <c r="G181" i="1"/>
  <c r="C181" i="1" s="1"/>
  <c r="C180" i="1"/>
  <c r="C179" i="1"/>
  <c r="C178" i="1"/>
  <c r="G177" i="1"/>
  <c r="C177" i="1" s="1"/>
  <c r="G171" i="1"/>
  <c r="F171" i="1"/>
  <c r="F170" i="1" s="1"/>
  <c r="E171" i="1"/>
  <c r="C171" i="1"/>
  <c r="J170" i="1"/>
  <c r="I170" i="1"/>
  <c r="H170" i="1"/>
  <c r="G170" i="1"/>
  <c r="E170" i="1"/>
  <c r="D170" i="1"/>
  <c r="C170" i="1"/>
  <c r="D166" i="1"/>
  <c r="C165" i="1"/>
  <c r="C164" i="1"/>
  <c r="C163" i="1"/>
  <c r="F162" i="1"/>
  <c r="E162" i="1"/>
  <c r="E161" i="1" s="1"/>
  <c r="E158" i="1" s="1"/>
  <c r="D162" i="1"/>
  <c r="C162" i="1"/>
  <c r="F161" i="1"/>
  <c r="D161" i="1"/>
  <c r="H158" i="1"/>
  <c r="G158" i="1"/>
  <c r="F158" i="1"/>
  <c r="D158" i="1"/>
  <c r="C147" i="1"/>
  <c r="C146" i="1"/>
  <c r="G145" i="1"/>
  <c r="D145" i="1"/>
  <c r="C145" i="1"/>
  <c r="D144" i="1"/>
  <c r="C144" i="1"/>
  <c r="C143" i="1"/>
  <c r="C142" i="1"/>
  <c r="C141" i="1"/>
  <c r="C140" i="1"/>
  <c r="G139" i="1"/>
  <c r="C139" i="1"/>
  <c r="C138" i="1"/>
  <c r="C137" i="1"/>
  <c r="C136" i="1"/>
  <c r="C135" i="1"/>
  <c r="F134" i="1"/>
  <c r="C134" i="1"/>
  <c r="F133" i="1"/>
  <c r="C133" i="1"/>
  <c r="C132" i="1"/>
  <c r="C131" i="1"/>
  <c r="C130" i="1"/>
  <c r="G129" i="1"/>
  <c r="G128" i="1" s="1"/>
  <c r="E129" i="1"/>
  <c r="D129" i="1"/>
  <c r="C129" i="1" s="1"/>
  <c r="E128" i="1"/>
  <c r="C127" i="1"/>
  <c r="C126" i="1"/>
  <c r="G125" i="1"/>
  <c r="C125" i="1" s="1"/>
  <c r="C123" i="1"/>
  <c r="C122" i="1"/>
  <c r="G121" i="1"/>
  <c r="C121" i="1" s="1"/>
  <c r="C119" i="1"/>
  <c r="C118" i="1"/>
  <c r="C117" i="1"/>
  <c r="G116" i="1"/>
  <c r="C116" i="1"/>
  <c r="G109" i="1"/>
  <c r="F109" i="1"/>
  <c r="E109" i="1"/>
  <c r="C109" i="1"/>
  <c r="J108" i="1"/>
  <c r="I108" i="1"/>
  <c r="H108" i="1"/>
  <c r="G108" i="1"/>
  <c r="F108" i="1"/>
  <c r="E108" i="1"/>
  <c r="D108" i="1"/>
  <c r="C108" i="1" s="1"/>
  <c r="C106" i="1"/>
  <c r="C105" i="1"/>
  <c r="C104" i="1"/>
  <c r="G103" i="1"/>
  <c r="F103" i="1"/>
  <c r="F102" i="1" s="1"/>
  <c r="F99" i="1" s="1"/>
  <c r="E103" i="1"/>
  <c r="D103" i="1"/>
  <c r="C103" i="1" s="1"/>
  <c r="G102" i="1"/>
  <c r="E102" i="1"/>
  <c r="E99" i="1" s="1"/>
  <c r="H99" i="1"/>
  <c r="C89" i="1"/>
  <c r="G88" i="1"/>
  <c r="F88" i="1"/>
  <c r="C88" i="1" s="1"/>
  <c r="C87" i="1"/>
  <c r="G86" i="1"/>
  <c r="G85" i="1" s="1"/>
  <c r="F86" i="1"/>
  <c r="C86" i="1" s="1"/>
  <c r="F85" i="1"/>
  <c r="C84" i="1"/>
  <c r="C83" i="1"/>
  <c r="G82" i="1"/>
  <c r="F82" i="1"/>
  <c r="C82" i="1"/>
  <c r="C81" i="1"/>
  <c r="G80" i="1"/>
  <c r="F80" i="1"/>
  <c r="C80" i="1"/>
  <c r="G79" i="1"/>
  <c r="F79" i="1"/>
  <c r="C79" i="1" s="1"/>
  <c r="C78" i="1"/>
  <c r="C77" i="1"/>
  <c r="H76" i="1"/>
  <c r="G76" i="1"/>
  <c r="C76" i="1" s="1"/>
  <c r="H75" i="1"/>
  <c r="G75" i="1"/>
  <c r="C75" i="1"/>
  <c r="C74" i="1"/>
  <c r="C73" i="1"/>
  <c r="H72" i="1"/>
  <c r="G72" i="1"/>
  <c r="F72" i="1"/>
  <c r="E72" i="1"/>
  <c r="D72" i="1"/>
  <c r="C72" i="1" s="1"/>
  <c r="C70" i="1" s="1"/>
  <c r="C69" i="1" s="1"/>
  <c r="C71" i="1"/>
  <c r="G70" i="1"/>
  <c r="G69" i="1" s="1"/>
  <c r="F70" i="1"/>
  <c r="E70" i="1"/>
  <c r="E69" i="1" s="1"/>
  <c r="E5" i="1" s="1"/>
  <c r="D70" i="1"/>
  <c r="H69" i="1"/>
  <c r="F69" i="1"/>
  <c r="D69" i="1"/>
  <c r="C67" i="1"/>
  <c r="G66" i="1"/>
  <c r="C66" i="1" s="1"/>
  <c r="C65" i="1"/>
  <c r="G64" i="1"/>
  <c r="D64" i="1"/>
  <c r="C64" i="1" s="1"/>
  <c r="G63" i="1"/>
  <c r="F63" i="1"/>
  <c r="E63" i="1"/>
  <c r="D60" i="1"/>
  <c r="C60" i="1" s="1"/>
  <c r="C59" i="1"/>
  <c r="G58" i="1"/>
  <c r="D58" i="1"/>
  <c r="C58" i="1" s="1"/>
  <c r="C55" i="1"/>
  <c r="C54" i="1"/>
  <c r="C53" i="1"/>
  <c r="G52" i="1"/>
  <c r="C52" i="1"/>
  <c r="G51" i="1"/>
  <c r="C51" i="1"/>
  <c r="C50" i="1"/>
  <c r="C49" i="1"/>
  <c r="C48" i="1"/>
  <c r="G47" i="1"/>
  <c r="F47" i="1"/>
  <c r="C47" i="1"/>
  <c r="C46" i="1"/>
  <c r="G45" i="1"/>
  <c r="G44" i="1" s="1"/>
  <c r="F45" i="1"/>
  <c r="C45" i="1"/>
  <c r="F44" i="1"/>
  <c r="C43" i="1"/>
  <c r="C42" i="1"/>
  <c r="G41" i="1"/>
  <c r="F41" i="1"/>
  <c r="C41" i="1" s="1"/>
  <c r="C40" i="1"/>
  <c r="C39" i="1"/>
  <c r="C38" i="1"/>
  <c r="G37" i="1"/>
  <c r="F37" i="1"/>
  <c r="C37" i="1" s="1"/>
  <c r="G36" i="1"/>
  <c r="F36" i="1"/>
  <c r="C36" i="1" s="1"/>
  <c r="G35" i="1"/>
  <c r="C33" i="1"/>
  <c r="C32" i="1"/>
  <c r="C31" i="1"/>
  <c r="C30" i="1"/>
  <c r="G29" i="1"/>
  <c r="G24" i="1" s="1"/>
  <c r="G23" i="1" s="1"/>
  <c r="D29" i="1"/>
  <c r="C29" i="1"/>
  <c r="C28" i="1"/>
  <c r="C27" i="1"/>
  <c r="C26" i="1"/>
  <c r="C25" i="1"/>
  <c r="E24" i="1"/>
  <c r="D24" i="1"/>
  <c r="D23" i="1" s="1"/>
  <c r="J23" i="1"/>
  <c r="I23" i="1"/>
  <c r="H23" i="1"/>
  <c r="E23" i="1"/>
  <c r="C22" i="1"/>
  <c r="G21" i="1"/>
  <c r="D21" i="1"/>
  <c r="C21" i="1" s="1"/>
  <c r="C20" i="1"/>
  <c r="D19" i="1"/>
  <c r="C19" i="1" s="1"/>
  <c r="C18" i="1"/>
  <c r="C17" i="1"/>
  <c r="C16" i="1"/>
  <c r="C15" i="1"/>
  <c r="D14" i="1"/>
  <c r="C14" i="1" s="1"/>
  <c r="C13" i="1"/>
  <c r="C12" i="1"/>
  <c r="C11" i="1"/>
  <c r="G10" i="1"/>
  <c r="C10" i="1"/>
  <c r="G9" i="1"/>
  <c r="F9" i="1"/>
  <c r="E9" i="1"/>
  <c r="D9" i="1"/>
  <c r="C9" i="1" s="1"/>
  <c r="G8" i="1"/>
  <c r="J5" i="1"/>
  <c r="I5" i="1"/>
  <c r="H5" i="1"/>
  <c r="C63" i="1" l="1"/>
  <c r="D8" i="1"/>
  <c r="F35" i="1"/>
  <c r="D57" i="1"/>
  <c r="C57" i="1" s="1"/>
  <c r="D63" i="1"/>
  <c r="G5" i="1"/>
  <c r="D102" i="1"/>
  <c r="G120" i="1"/>
  <c r="C120" i="1" s="1"/>
  <c r="G124" i="1"/>
  <c r="C124" i="1" s="1"/>
  <c r="D128" i="1"/>
  <c r="C128" i="1" s="1"/>
  <c r="C161" i="1"/>
  <c r="B17" i="2"/>
  <c r="B43" i="2"/>
  <c r="G13" i="3"/>
  <c r="G24" i="3" s="1"/>
  <c r="C44" i="1"/>
  <c r="C158" i="1"/>
  <c r="C189" i="1"/>
  <c r="C85" i="1"/>
  <c r="C102" i="1" l="1"/>
  <c r="D99" i="1"/>
  <c r="C8" i="1"/>
  <c r="D5" i="1"/>
  <c r="C35" i="1"/>
  <c r="F24" i="1"/>
  <c r="F5" i="1"/>
  <c r="G99" i="1"/>
  <c r="F23" i="1" l="1"/>
  <c r="C23" i="1" s="1"/>
  <c r="C24" i="1"/>
  <c r="C5" i="1"/>
  <c r="C99" i="1"/>
</calcChain>
</file>

<file path=xl/sharedStrings.xml><?xml version="1.0" encoding="utf-8"?>
<sst xmlns="http://schemas.openxmlformats.org/spreadsheetml/2006/main" count="278" uniqueCount="84">
  <si>
    <t>PLAN RASHODA I IZDATAKA</t>
  </si>
  <si>
    <t>u kunama</t>
  </si>
  <si>
    <t>Šifra</t>
  </si>
  <si>
    <t>Naziv</t>
  </si>
  <si>
    <t xml:space="preserve"> PLAN ZA 2021.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</si>
  <si>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</si>
  <si>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</si>
  <si>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</si>
  <si>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</si>
  <si>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</si>
  <si>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</si>
  <si>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</si>
  <si>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PRORAČUNSKI KORISNIK</t>
  </si>
  <si>
    <t>xxxx</t>
  </si>
  <si>
    <t>PROGRAM-REDOVNA DJELATNOST</t>
  </si>
  <si>
    <t>Axxxxxx</t>
  </si>
  <si>
    <t>ZAKONSKI STANDARD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</si>
  <si>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</si>
  <si>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</si>
  <si>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</si>
  <si>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</si>
  <si>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</si>
  <si>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</si>
  <si>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</si>
  <si>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</si>
  <si>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</si>
  <si>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</t>
  </si>
  <si>
    <t>Financijski  rashodi</t>
  </si>
  <si>
    <t>Ostali financijski rashodi</t>
  </si>
  <si>
    <t>Nefinancijska imovina</t>
  </si>
  <si>
    <t>Uredski namještaj</t>
  </si>
  <si>
    <t>REDOVNA DJELATNOST IZNAD  STANDARDA</t>
  </si>
  <si>
    <t>Kxxxxxx</t>
  </si>
  <si>
    <t>OBRAZUJMO SE ZAJEDNO-PUN</t>
  </si>
  <si>
    <t>ŠKOLSKA SHEMA VOĆA,POVRĆA I MLIJEKA</t>
  </si>
  <si>
    <t>PROJEKT TIFFANY</t>
  </si>
  <si>
    <t>PROJEKT NATJECANJA</t>
  </si>
  <si>
    <t>PROJEKT nabava radnih mat.i udžb.</t>
  </si>
  <si>
    <t>Naknade kućanstvima</t>
  </si>
  <si>
    <t>Ostale naknade kućanstvima</t>
  </si>
  <si>
    <t>Knjige - udžbenici</t>
  </si>
  <si>
    <t>PROJEKT učenička zadruga</t>
  </si>
  <si>
    <t>Rashodi za nabavu nefinancijske imovine</t>
  </si>
  <si>
    <t>Rashodi za nabavu proizvedene dugotrajne imovine</t>
  </si>
  <si>
    <t>Postrojena i oprema</t>
  </si>
  <si>
    <t>OBROK ZA 5</t>
  </si>
  <si>
    <t>PREHRANA-SUFINANCIRANJE</t>
  </si>
  <si>
    <t>PROJEKCIJA PLANA ZA 2022.</t>
  </si>
  <si>
    <t>postrojenja i oprema</t>
  </si>
  <si>
    <t>PROJEKCIJA PLANA ZA 2023.</t>
  </si>
  <si>
    <t>Rashodi za nabavu proizvedene dug.imov.</t>
  </si>
  <si>
    <t>Knjige-Udžbenici</t>
  </si>
  <si>
    <t>PLAN PRIHODA I PRIMITAKA</t>
  </si>
  <si>
    <t>Izvor prihoda i primitaka</t>
  </si>
  <si>
    <t>2021.</t>
  </si>
  <si>
    <t>Oznaka                           rač. iz                                      računskog                                         plana</t>
  </si>
  <si>
    <t xml:space="preserve">Donacije </t>
  </si>
  <si>
    <t>Prihodi od prodaje  nefinancijske imovine i nadoknade šteta s osnova osiguranja</t>
  </si>
  <si>
    <t>Ukupno (po izvorima)</t>
  </si>
  <si>
    <t>Ukupno prihodi i primici za 2021.</t>
  </si>
  <si>
    <t>2022.</t>
  </si>
  <si>
    <t>Ukupno prihodi i primici za 2022.</t>
  </si>
  <si>
    <t>2023.</t>
  </si>
  <si>
    <t>Ukupno prihodi i primici za 2023.</t>
  </si>
  <si>
    <t xml:space="preserve"> FINANCIJSKI PLAN OŠ"VLADIMIR NAZOR" TRENKOVO ZA 2021. I                                                                                                                                                PROJEKCIJA PLANA ZA  2022. I 2023. GODINU</t>
  </si>
  <si>
    <t>OPĆI DIO</t>
  </si>
  <si>
    <t>Plan 
za 2021.</t>
  </si>
  <si>
    <t>Projekcija plana
za 2022.</t>
  </si>
  <si>
    <t>Projekcija plana 
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</si>
  <si>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</si>
  <si>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</si>
  <si>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</si>
  <si>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</si>
  <si>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</si>
  <si>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</si>
  <si>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</si>
  <si>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Plan 
za 2021..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</si>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</sst>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14" applyNumberFormat="0" applyAlignment="0" applyProtection="0"/>
    <xf numFmtId="0" fontId="12" fillId="18" borderId="15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4" applyNumberFormat="0" applyAlignment="0" applyProtection="0"/>
    <xf numFmtId="0" fontId="19" fillId="0" borderId="19" applyNumberFormat="0" applyFill="0" applyAlignment="0" applyProtection="0"/>
    <xf numFmtId="0" fontId="20" fillId="8" borderId="0" applyNumberFormat="0" applyBorder="0" applyAlignment="0" applyProtection="0"/>
    <xf numFmtId="0" fontId="1" fillId="0" borderId="0"/>
    <xf numFmtId="0" fontId="21" fillId="5" borderId="20" applyNumberFormat="0" applyFont="0" applyAlignment="0" applyProtection="0"/>
    <xf numFmtId="0" fontId="22" fillId="17" borderId="21" applyNumberFormat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19" fillId="0" borderId="0" applyNumberFormat="0" applyFill="0" applyBorder="0" applyAlignment="0" applyProtection="0"/>
  </cellStyleXfs>
  <cellXfs count="196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wrapText="1"/>
    </xf>
    <xf numFmtId="3" fontId="4" fillId="0" borderId="5" xfId="0" applyNumberFormat="1" applyFont="1" applyFill="1" applyBorder="1" applyAlignment="1" applyProtection="1"/>
    <xf numFmtId="3" fontId="4" fillId="0" borderId="6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wrapText="1"/>
    </xf>
    <xf numFmtId="0" fontId="4" fillId="0" borderId="5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/>
    </xf>
    <xf numFmtId="3" fontId="3" fillId="0" borderId="5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wrapText="1"/>
    </xf>
    <xf numFmtId="3" fontId="4" fillId="0" borderId="8" xfId="0" applyNumberFormat="1" applyFont="1" applyFill="1" applyBorder="1" applyAlignment="1" applyProtection="1"/>
    <xf numFmtId="3" fontId="3" fillId="0" borderId="8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/>
    <xf numFmtId="3" fontId="4" fillId="0" borderId="11" xfId="0" applyNumberFormat="1" applyFont="1" applyFill="1" applyBorder="1" applyAlignment="1" applyProtection="1"/>
    <xf numFmtId="4" fontId="4" fillId="0" borderId="5" xfId="0" applyNumberFormat="1" applyFont="1" applyFill="1" applyBorder="1" applyAlignment="1" applyProtection="1"/>
    <xf numFmtId="4" fontId="3" fillId="0" borderId="5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3" fontId="4" fillId="0" borderId="12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wrapText="1"/>
    </xf>
    <xf numFmtId="3" fontId="3" fillId="0" borderId="13" xfId="0" applyNumberFormat="1" applyFont="1" applyFill="1" applyBorder="1" applyAlignment="1" applyProtection="1"/>
    <xf numFmtId="3" fontId="4" fillId="0" borderId="13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wrapText="1"/>
    </xf>
    <xf numFmtId="0" fontId="7" fillId="2" borderId="0" xfId="0" applyNumberFormat="1" applyFont="1" applyFill="1" applyBorder="1" applyAlignment="1" applyProtection="1"/>
    <xf numFmtId="1" fontId="25" fillId="0" borderId="0" xfId="0" applyNumberFormat="1" applyFont="1" applyAlignment="1">
      <alignment wrapText="1"/>
    </xf>
    <xf numFmtId="0" fontId="25" fillId="0" borderId="0" xfId="0" applyFont="1"/>
    <xf numFmtId="0" fontId="25" fillId="0" borderId="0" xfId="0" applyFont="1" applyAlignment="1">
      <alignment horizontal="right"/>
    </xf>
    <xf numFmtId="1" fontId="26" fillId="19" borderId="23" xfId="0" applyNumberFormat="1" applyFont="1" applyFill="1" applyBorder="1" applyAlignment="1">
      <alignment horizontal="right" vertical="top" wrapText="1"/>
    </xf>
    <xf numFmtId="1" fontId="26" fillId="19" borderId="27" xfId="0" applyNumberFormat="1" applyFont="1" applyFill="1" applyBorder="1" applyAlignment="1">
      <alignment horizontal="left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1" fontId="25" fillId="0" borderId="31" xfId="0" applyNumberFormat="1" applyFont="1" applyBorder="1" applyAlignment="1">
      <alignment horizontal="left" wrapText="1"/>
    </xf>
    <xf numFmtId="3" fontId="25" fillId="0" borderId="32" xfId="0" applyNumberFormat="1" applyFont="1" applyBorder="1" applyAlignment="1">
      <alignment horizontal="center" vertical="center" wrapText="1"/>
    </xf>
    <xf numFmtId="3" fontId="25" fillId="0" borderId="33" xfId="0" applyNumberFormat="1" applyFont="1" applyBorder="1"/>
    <xf numFmtId="3" fontId="25" fillId="0" borderId="33" xfId="0" applyNumberFormat="1" applyFont="1" applyBorder="1" applyAlignment="1">
      <alignment horizontal="center" wrapText="1"/>
    </xf>
    <xf numFmtId="3" fontId="25" fillId="0" borderId="33" xfId="0" applyNumberFormat="1" applyFont="1" applyBorder="1" applyAlignment="1">
      <alignment horizontal="right" vertical="center" wrapText="1"/>
    </xf>
    <xf numFmtId="3" fontId="25" fillId="0" borderId="33" xfId="0" applyNumberFormat="1" applyFont="1" applyBorder="1" applyAlignment="1">
      <alignment horizontal="center" vertical="center" wrapText="1"/>
    </xf>
    <xf numFmtId="3" fontId="25" fillId="0" borderId="34" xfId="0" applyNumberFormat="1" applyFont="1" applyBorder="1" applyAlignment="1">
      <alignment horizontal="center" vertical="center" wrapText="1"/>
    </xf>
    <xf numFmtId="3" fontId="25" fillId="0" borderId="35" xfId="0" applyNumberFormat="1" applyFont="1" applyBorder="1" applyAlignment="1">
      <alignment horizontal="center" vertical="center" wrapText="1"/>
    </xf>
    <xf numFmtId="1" fontId="25" fillId="0" borderId="36" xfId="0" applyNumberFormat="1" applyFont="1" applyBorder="1" applyAlignment="1">
      <alignment horizontal="left" wrapText="1"/>
    </xf>
    <xf numFmtId="3" fontId="25" fillId="0" borderId="37" xfId="0" applyNumberFormat="1" applyFont="1" applyBorder="1"/>
    <xf numFmtId="3" fontId="25" fillId="0" borderId="38" xfId="0" applyNumberFormat="1" applyFont="1" applyBorder="1"/>
    <xf numFmtId="3" fontId="25" fillId="0" borderId="39" xfId="0" applyNumberFormat="1" applyFont="1" applyBorder="1"/>
    <xf numFmtId="3" fontId="25" fillId="0" borderId="40" xfId="0" applyNumberFormat="1" applyFont="1" applyBorder="1"/>
    <xf numFmtId="1" fontId="25" fillId="0" borderId="41" xfId="0" applyNumberFormat="1" applyFont="1" applyBorder="1" applyAlignment="1">
      <alignment horizontal="left" wrapText="1"/>
    </xf>
    <xf numFmtId="3" fontId="25" fillId="0" borderId="42" xfId="0" applyNumberFormat="1" applyFont="1" applyBorder="1"/>
    <xf numFmtId="3" fontId="25" fillId="0" borderId="43" xfId="0" applyNumberFormat="1" applyFont="1" applyBorder="1"/>
    <xf numFmtId="3" fontId="25" fillId="0" borderId="44" xfId="0" applyNumberFormat="1" applyFont="1" applyBorder="1"/>
    <xf numFmtId="3" fontId="25" fillId="0" borderId="45" xfId="0" applyNumberFormat="1" applyFont="1" applyBorder="1"/>
    <xf numFmtId="1" fontId="25" fillId="0" borderId="46" xfId="0" applyNumberFormat="1" applyFont="1" applyBorder="1" applyAlignment="1">
      <alignment wrapText="1"/>
    </xf>
    <xf numFmtId="3" fontId="25" fillId="0" borderId="47" xfId="0" applyNumberFormat="1" applyFont="1" applyBorder="1"/>
    <xf numFmtId="3" fontId="25" fillId="0" borderId="48" xfId="0" applyNumberFormat="1" applyFont="1" applyBorder="1"/>
    <xf numFmtId="3" fontId="25" fillId="0" borderId="49" xfId="0" applyNumberFormat="1" applyFont="1" applyBorder="1"/>
    <xf numFmtId="3" fontId="25" fillId="0" borderId="50" xfId="0" applyNumberFormat="1" applyFont="1" applyBorder="1"/>
    <xf numFmtId="1" fontId="26" fillId="0" borderId="51" xfId="0" applyNumberFormat="1" applyFont="1" applyBorder="1" applyAlignment="1">
      <alignment wrapText="1"/>
    </xf>
    <xf numFmtId="3" fontId="26" fillId="0" borderId="28" xfId="0" applyNumberFormat="1" applyFont="1" applyBorder="1"/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26" fillId="0" borderId="23" xfId="0" applyNumberFormat="1" applyFont="1" applyFill="1" applyBorder="1" applyAlignment="1">
      <alignment horizontal="right" vertical="top" wrapText="1"/>
    </xf>
    <xf numFmtId="1" fontId="26" fillId="0" borderId="27" xfId="0" applyNumberFormat="1" applyFont="1" applyFill="1" applyBorder="1" applyAlignment="1">
      <alignment horizontal="left" wrapText="1"/>
    </xf>
    <xf numFmtId="3" fontId="25" fillId="0" borderId="33" xfId="0" applyNumberFormat="1" applyFont="1" applyBorder="1" applyAlignment="1">
      <alignment horizontal="right" wrapText="1"/>
    </xf>
    <xf numFmtId="3" fontId="25" fillId="0" borderId="38" xfId="0" applyNumberFormat="1" applyFont="1" applyBorder="1" applyAlignment="1">
      <alignment horizontal="right"/>
    </xf>
    <xf numFmtId="4" fontId="25" fillId="0" borderId="37" xfId="0" applyNumberFormat="1" applyFont="1" applyBorder="1"/>
    <xf numFmtId="4" fontId="25" fillId="0" borderId="38" xfId="0" applyNumberFormat="1" applyFont="1" applyBorder="1"/>
    <xf numFmtId="0" fontId="3" fillId="0" borderId="0" xfId="0" applyNumberFormat="1" applyFont="1" applyFill="1" applyBorder="1" applyAlignment="1" applyProtection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6" fillId="0" borderId="29" xfId="0" applyNumberFormat="1" applyFont="1" applyBorder="1"/>
    <xf numFmtId="3" fontId="26" fillId="0" borderId="30" xfId="0" applyNumberFormat="1" applyFont="1" applyBorder="1"/>
    <xf numFmtId="0" fontId="4" fillId="0" borderId="0" xfId="0" applyNumberFormat="1" applyFont="1" applyFill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quotePrefix="1" applyFont="1" applyBorder="1" applyAlignment="1">
      <alignment horizontal="left" vertical="center"/>
    </xf>
    <xf numFmtId="0" fontId="29" fillId="0" borderId="0" xfId="0" quotePrefix="1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left" vertical="center"/>
    </xf>
    <xf numFmtId="0" fontId="31" fillId="0" borderId="0" xfId="0" quotePrefix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quotePrefix="1" applyFont="1" applyBorder="1" applyAlignment="1">
      <alignment horizontal="left" vertical="center" wrapText="1"/>
    </xf>
    <xf numFmtId="0" fontId="31" fillId="0" borderId="0" xfId="0" quotePrefix="1" applyFont="1" applyBorder="1" applyAlignment="1">
      <alignment horizontal="left" vertical="center" wrapText="1"/>
    </xf>
    <xf numFmtId="0" fontId="30" fillId="0" borderId="0" xfId="0" quotePrefix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quotePrefix="1" applyNumberFormat="1" applyFont="1" applyFill="1" applyBorder="1" applyAlignment="1" applyProtection="1">
      <alignment horizontal="center" vertical="center"/>
    </xf>
    <xf numFmtId="3" fontId="33" fillId="0" borderId="0" xfId="0" applyNumberFormat="1" applyFont="1" applyFill="1" applyBorder="1" applyAlignment="1" applyProtection="1"/>
    <xf numFmtId="0" fontId="30" fillId="0" borderId="52" xfId="0" quotePrefix="1" applyFont="1" applyBorder="1" applyAlignment="1">
      <alignment horizontal="left" vertical="center" wrapText="1"/>
    </xf>
    <xf numFmtId="0" fontId="30" fillId="0" borderId="52" xfId="0" quotePrefix="1" applyFont="1" applyBorder="1" applyAlignment="1">
      <alignment horizontal="center" vertical="center" wrapText="1"/>
    </xf>
    <xf numFmtId="0" fontId="4" fillId="0" borderId="52" xfId="0" quotePrefix="1" applyNumberFormat="1" applyFont="1" applyFill="1" applyBorder="1" applyAlignment="1" applyProtection="1">
      <alignment horizontal="left" vertical="center"/>
    </xf>
    <xf numFmtId="0" fontId="3" fillId="0" borderId="0" xfId="0" quotePrefix="1" applyNumberFormat="1" applyFont="1" applyFill="1" applyBorder="1" applyAlignment="1" applyProtection="1">
      <alignment horizontal="center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4" fillId="0" borderId="0" xfId="0" quotePrefix="1" applyNumberFormat="1" applyFont="1" applyFill="1" applyBorder="1" applyAlignment="1" applyProtection="1">
      <alignment horizontal="left"/>
    </xf>
    <xf numFmtId="3" fontId="4" fillId="0" borderId="0" xfId="0" quotePrefix="1" applyNumberFormat="1" applyFont="1" applyFill="1" applyBorder="1" applyAlignment="1" applyProtection="1">
      <alignment horizontal="left" wrapText="1"/>
    </xf>
    <xf numFmtId="0" fontId="34" fillId="0" borderId="0" xfId="0" quotePrefix="1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quotePrefix="1" applyNumberFormat="1" applyFont="1" applyFill="1" applyBorder="1" applyAlignment="1" applyProtection="1">
      <alignment horizontal="left"/>
    </xf>
    <xf numFmtId="0" fontId="3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wrapText="1"/>
    </xf>
    <xf numFmtId="0" fontId="34" fillId="0" borderId="12" xfId="0" quotePrefix="1" applyFont="1" applyBorder="1" applyAlignment="1">
      <alignment horizontal="left" wrapText="1"/>
    </xf>
    <xf numFmtId="0" fontId="34" fillId="0" borderId="52" xfId="0" quotePrefix="1" applyFont="1" applyBorder="1" applyAlignment="1">
      <alignment horizontal="left" wrapText="1"/>
    </xf>
    <xf numFmtId="0" fontId="34" fillId="0" borderId="52" xfId="0" quotePrefix="1" applyFont="1" applyBorder="1" applyAlignment="1">
      <alignment horizontal="center" wrapText="1"/>
    </xf>
    <xf numFmtId="0" fontId="34" fillId="0" borderId="52" xfId="0" quotePrefix="1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3" fontId="34" fillId="20" borderId="5" xfId="0" applyNumberFormat="1" applyFont="1" applyFill="1" applyBorder="1" applyAlignment="1">
      <alignment horizontal="right"/>
    </xf>
    <xf numFmtId="4" fontId="34" fillId="20" borderId="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4" fontId="34" fillId="0" borderId="5" xfId="0" applyNumberFormat="1" applyFont="1" applyFill="1" applyBorder="1" applyAlignment="1">
      <alignment horizontal="right"/>
    </xf>
    <xf numFmtId="0" fontId="27" fillId="20" borderId="12" xfId="0" applyFont="1" applyFill="1" applyBorder="1" applyAlignment="1">
      <alignment horizontal="left"/>
    </xf>
    <xf numFmtId="0" fontId="25" fillId="20" borderId="52" xfId="0" applyNumberFormat="1" applyFont="1" applyFill="1" applyBorder="1" applyAlignment="1" applyProtection="1"/>
    <xf numFmtId="4" fontId="34" fillId="0" borderId="5" xfId="0" applyNumberFormat="1" applyFont="1" applyFill="1" applyBorder="1" applyAlignment="1" applyProtection="1">
      <alignment horizontal="right" wrapText="1"/>
    </xf>
    <xf numFmtId="3" fontId="34" fillId="0" borderId="5" xfId="0" applyNumberFormat="1" applyFont="1" applyBorder="1" applyAlignment="1">
      <alignment horizontal="right"/>
    </xf>
    <xf numFmtId="3" fontId="34" fillId="20" borderId="5" xfId="0" applyNumberFormat="1" applyFont="1" applyFill="1" applyBorder="1" applyAlignment="1" applyProtection="1">
      <alignment horizontal="right" wrapText="1"/>
    </xf>
    <xf numFmtId="3" fontId="34" fillId="21" borderId="12" xfId="0" quotePrefix="1" applyNumberFormat="1" applyFont="1" applyFill="1" applyBorder="1" applyAlignment="1">
      <alignment horizontal="right"/>
    </xf>
    <xf numFmtId="3" fontId="34" fillId="21" borderId="5" xfId="0" applyNumberFormat="1" applyFont="1" applyFill="1" applyBorder="1" applyAlignment="1" applyProtection="1">
      <alignment horizontal="right" wrapText="1"/>
    </xf>
    <xf numFmtId="3" fontId="34" fillId="20" borderId="12" xfId="0" quotePrefix="1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4" fontId="34" fillId="0" borderId="5" xfId="0" applyNumberFormat="1" applyFont="1" applyBorder="1" applyAlignment="1">
      <alignment horizontal="right"/>
    </xf>
    <xf numFmtId="4" fontId="34" fillId="20" borderId="5" xfId="0" applyNumberFormat="1" applyFont="1" applyFill="1" applyBorder="1" applyAlignment="1" applyProtection="1">
      <alignment horizontal="right" wrapText="1"/>
    </xf>
    <xf numFmtId="0" fontId="34" fillId="20" borderId="12" xfId="0" applyNumberFormat="1" applyFont="1" applyFill="1" applyBorder="1" applyAlignment="1" applyProtection="1">
      <alignment horizontal="left" wrapText="1"/>
    </xf>
    <xf numFmtId="0" fontId="34" fillId="20" borderId="52" xfId="0" applyNumberFormat="1" applyFont="1" applyFill="1" applyBorder="1" applyAlignment="1" applyProtection="1">
      <alignment horizontal="left" wrapText="1"/>
    </xf>
    <xf numFmtId="0" fontId="34" fillId="20" borderId="5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7" fillId="20" borderId="12" xfId="0" applyNumberFormat="1" applyFont="1" applyFill="1" applyBorder="1" applyAlignment="1" applyProtection="1">
      <alignment horizontal="left" wrapText="1"/>
    </xf>
    <xf numFmtId="0" fontId="28" fillId="20" borderId="52" xfId="0" applyNumberFormat="1" applyFont="1" applyFill="1" applyBorder="1" applyAlignment="1" applyProtection="1">
      <alignment wrapText="1"/>
    </xf>
    <xf numFmtId="0" fontId="25" fillId="20" borderId="52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>
      <alignment horizontal="left" wrapText="1"/>
    </xf>
    <xf numFmtId="0" fontId="28" fillId="0" borderId="52" xfId="0" applyNumberFormat="1" applyFont="1" applyFill="1" applyBorder="1" applyAlignment="1" applyProtection="1">
      <alignment wrapText="1"/>
    </xf>
    <xf numFmtId="0" fontId="25" fillId="0" borderId="52" xfId="0" applyNumberFormat="1" applyFont="1" applyFill="1" applyBorder="1" applyAlignment="1" applyProtection="1"/>
    <xf numFmtId="0" fontId="27" fillId="0" borderId="12" xfId="0" quotePrefix="1" applyFont="1" applyFill="1" applyBorder="1" applyAlignment="1">
      <alignment horizontal="left"/>
    </xf>
    <xf numFmtId="0" fontId="27" fillId="0" borderId="12" xfId="0" quotePrefix="1" applyNumberFormat="1" applyFont="1" applyFill="1" applyBorder="1" applyAlignment="1" applyProtection="1">
      <alignment horizontal="left" wrapText="1"/>
    </xf>
    <xf numFmtId="0" fontId="25" fillId="0" borderId="52" xfId="0" applyNumberFormat="1" applyFont="1" applyFill="1" applyBorder="1" applyAlignment="1" applyProtection="1">
      <alignment wrapText="1"/>
    </xf>
    <xf numFmtId="0" fontId="27" fillId="0" borderId="12" xfId="0" quotePrefix="1" applyFont="1" applyBorder="1" applyAlignment="1">
      <alignment horizontal="left"/>
    </xf>
    <xf numFmtId="0" fontId="27" fillId="20" borderId="12" xfId="0" quotePrefix="1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34" fillId="21" borderId="12" xfId="0" applyNumberFormat="1" applyFont="1" applyFill="1" applyBorder="1" applyAlignment="1" applyProtection="1">
      <alignment horizontal="left" wrapText="1"/>
    </xf>
    <xf numFmtId="0" fontId="34" fillId="21" borderId="52" xfId="0" applyNumberFormat="1" applyFont="1" applyFill="1" applyBorder="1" applyAlignment="1" applyProtection="1">
      <alignment horizontal="left" wrapText="1"/>
    </xf>
    <xf numFmtId="0" fontId="34" fillId="21" borderId="55" xfId="0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" fillId="0" borderId="53" xfId="0" quotePrefix="1" applyNumberFormat="1" applyFont="1" applyFill="1" applyBorder="1" applyAlignment="1" applyProtection="1">
      <alignment horizontal="left" wrapText="1"/>
    </xf>
    <xf numFmtId="0" fontId="35" fillId="0" borderId="53" xfId="0" applyNumberFormat="1" applyFont="1" applyFill="1" applyBorder="1" applyAlignment="1" applyProtection="1">
      <alignment wrapText="1"/>
    </xf>
    <xf numFmtId="0" fontId="27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3" fontId="26" fillId="0" borderId="24" xfId="0" applyNumberFormat="1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3" fontId="26" fillId="0" borderId="26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" y="502920"/>
          <a:ext cx="107442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" y="502920"/>
          <a:ext cx="108204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2860" y="4434840"/>
          <a:ext cx="107442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7620" y="4434840"/>
          <a:ext cx="108204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31</xdr:row>
      <xdr:rowOff>22860</xdr:rowOff>
    </xdr:from>
    <xdr:to>
      <xdr:col>1</xdr:col>
      <xdr:colOff>0</xdr:colOff>
      <xdr:row>33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2860" y="7871460"/>
          <a:ext cx="107442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31</xdr:row>
      <xdr:rowOff>22860</xdr:rowOff>
    </xdr:from>
    <xdr:to>
      <xdr:col>0</xdr:col>
      <xdr:colOff>1089660</xdr:colOff>
      <xdr:row>33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7620" y="7871460"/>
          <a:ext cx="108204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120" zoomScaleNormal="100" zoomScaleSheetLayoutView="120" workbookViewId="0">
      <selection activeCell="F13" sqref="F13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29" customWidth="1"/>
    <col min="5" max="5" width="44.6640625" style="1" customWidth="1"/>
    <col min="6" max="6" width="15.8867187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16384" width="11.44140625" style="1"/>
  </cols>
  <sheetData>
    <row r="2" spans="1:10" ht="13.8" x14ac:dyDescent="0.25">
      <c r="A2" s="162"/>
      <c r="B2" s="162"/>
      <c r="C2" s="162"/>
      <c r="D2" s="162"/>
      <c r="E2" s="162"/>
      <c r="F2" s="162"/>
      <c r="G2" s="162"/>
      <c r="H2" s="162"/>
    </row>
    <row r="3" spans="1:10" ht="48" customHeight="1" x14ac:dyDescent="0.25">
      <c r="A3" s="163" t="s">
        <v>64</v>
      </c>
      <c r="B3" s="163"/>
      <c r="C3" s="163"/>
      <c r="D3" s="163"/>
      <c r="E3" s="163"/>
      <c r="F3" s="163"/>
      <c r="G3" s="163"/>
      <c r="H3" s="163"/>
    </row>
    <row r="4" spans="1:10" s="130" customFormat="1" ht="26.25" customHeight="1" x14ac:dyDescent="0.25">
      <c r="A4" s="163" t="s">
        <v>65</v>
      </c>
      <c r="B4" s="163"/>
      <c r="C4" s="163"/>
      <c r="D4" s="163"/>
      <c r="E4" s="163"/>
      <c r="F4" s="163"/>
      <c r="G4" s="164"/>
      <c r="H4" s="164"/>
    </row>
    <row r="5" spans="1:10" ht="15.75" customHeight="1" x14ac:dyDescent="0.3">
      <c r="A5" s="131"/>
      <c r="B5" s="132"/>
      <c r="C5" s="132"/>
      <c r="D5" s="132"/>
      <c r="E5" s="132"/>
    </row>
    <row r="6" spans="1:10" ht="27.75" customHeight="1" x14ac:dyDescent="0.3">
      <c r="A6" s="133"/>
      <c r="B6" s="134"/>
      <c r="C6" s="134"/>
      <c r="D6" s="135"/>
      <c r="E6" s="136"/>
      <c r="F6" s="137" t="s">
        <v>66</v>
      </c>
      <c r="G6" s="137" t="s">
        <v>67</v>
      </c>
      <c r="H6" s="138" t="s">
        <v>68</v>
      </c>
      <c r="I6" s="139"/>
    </row>
    <row r="7" spans="1:10" ht="27.75" customHeight="1" x14ac:dyDescent="0.3">
      <c r="A7" s="165" t="s">
        <v>69</v>
      </c>
      <c r="B7" s="166"/>
      <c r="C7" s="166"/>
      <c r="D7" s="166"/>
      <c r="E7" s="167"/>
      <c r="F7" s="141">
        <f>+F8+F9</f>
        <v>4886820</v>
      </c>
      <c r="G7" s="141">
        <f>G8+G9</f>
        <v>5037137.5</v>
      </c>
      <c r="H7" s="141">
        <f>+H8+H9</f>
        <v>4986752.5</v>
      </c>
      <c r="I7" s="142"/>
    </row>
    <row r="8" spans="1:10" ht="22.5" customHeight="1" x14ac:dyDescent="0.3">
      <c r="A8" s="168" t="s">
        <v>70</v>
      </c>
      <c r="B8" s="169"/>
      <c r="C8" s="169"/>
      <c r="D8" s="169"/>
      <c r="E8" s="170"/>
      <c r="F8" s="143">
        <v>4886820</v>
      </c>
      <c r="G8" s="143">
        <v>5037137.5</v>
      </c>
      <c r="H8" s="143">
        <v>4986752.5</v>
      </c>
    </row>
    <row r="9" spans="1:10" ht="22.5" customHeight="1" x14ac:dyDescent="0.3">
      <c r="A9" s="171" t="s">
        <v>71</v>
      </c>
      <c r="B9" s="170"/>
      <c r="C9" s="170"/>
      <c r="D9" s="170"/>
      <c r="E9" s="170"/>
      <c r="F9" s="143">
        <v>0</v>
      </c>
      <c r="G9" s="143"/>
      <c r="H9" s="143"/>
    </row>
    <row r="10" spans="1:10" ht="22.5" customHeight="1" x14ac:dyDescent="0.3">
      <c r="A10" s="144" t="s">
        <v>72</v>
      </c>
      <c r="B10" s="145"/>
      <c r="C10" s="145"/>
      <c r="D10" s="145"/>
      <c r="E10" s="145"/>
      <c r="F10" s="141">
        <f>+F11+F12</f>
        <v>4893820</v>
      </c>
      <c r="G10" s="141">
        <f>+G11+G12</f>
        <v>5037137.5</v>
      </c>
      <c r="H10" s="141">
        <f>+H11+H12</f>
        <v>4986752.5</v>
      </c>
    </row>
    <row r="11" spans="1:10" ht="22.5" customHeight="1" x14ac:dyDescent="0.3">
      <c r="A11" s="172" t="s">
        <v>73</v>
      </c>
      <c r="B11" s="169"/>
      <c r="C11" s="169"/>
      <c r="D11" s="169"/>
      <c r="E11" s="173"/>
      <c r="F11" s="143">
        <v>4858820</v>
      </c>
      <c r="G11" s="143">
        <v>5002137.5</v>
      </c>
      <c r="H11" s="146">
        <v>4943515</v>
      </c>
      <c r="I11" s="31"/>
      <c r="J11" s="31"/>
    </row>
    <row r="12" spans="1:10" ht="22.5" customHeight="1" x14ac:dyDescent="0.3">
      <c r="A12" s="174" t="s">
        <v>74</v>
      </c>
      <c r="B12" s="170"/>
      <c r="C12" s="170"/>
      <c r="D12" s="170"/>
      <c r="E12" s="170"/>
      <c r="F12" s="157">
        <v>35000</v>
      </c>
      <c r="G12" s="157">
        <v>35000</v>
      </c>
      <c r="H12" s="146">
        <v>43237.5</v>
      </c>
      <c r="I12" s="31"/>
      <c r="J12" s="31"/>
    </row>
    <row r="13" spans="1:10" ht="22.5" customHeight="1" x14ac:dyDescent="0.3">
      <c r="A13" s="175" t="s">
        <v>75</v>
      </c>
      <c r="B13" s="166"/>
      <c r="C13" s="166"/>
      <c r="D13" s="166"/>
      <c r="E13" s="166"/>
      <c r="F13" s="158">
        <f>+F7-F10</f>
        <v>-7000</v>
      </c>
      <c r="G13" s="158">
        <f>+G7-G10</f>
        <v>0</v>
      </c>
      <c r="H13" s="158">
        <f>+H7-H10</f>
        <v>0</v>
      </c>
      <c r="J13" s="31"/>
    </row>
    <row r="14" spans="1:10" ht="25.5" customHeight="1" x14ac:dyDescent="0.25">
      <c r="A14" s="163"/>
      <c r="B14" s="176"/>
      <c r="C14" s="176"/>
      <c r="D14" s="176"/>
      <c r="E14" s="176"/>
      <c r="F14" s="177"/>
      <c r="G14" s="177"/>
      <c r="H14" s="177"/>
    </row>
    <row r="15" spans="1:10" ht="27.75" customHeight="1" x14ac:dyDescent="0.3">
      <c r="A15" s="133"/>
      <c r="B15" s="134"/>
      <c r="C15" s="134"/>
      <c r="D15" s="135"/>
      <c r="E15" s="136"/>
      <c r="F15" s="137" t="s">
        <v>76</v>
      </c>
      <c r="G15" s="137" t="s">
        <v>67</v>
      </c>
      <c r="H15" s="138" t="s">
        <v>68</v>
      </c>
      <c r="J15" s="31"/>
    </row>
    <row r="16" spans="1:10" ht="30.75" customHeight="1" x14ac:dyDescent="0.3">
      <c r="A16" s="178" t="s">
        <v>77</v>
      </c>
      <c r="B16" s="179"/>
      <c r="C16" s="179"/>
      <c r="D16" s="179"/>
      <c r="E16" s="180"/>
      <c r="F16" s="149"/>
      <c r="G16" s="149"/>
      <c r="H16" s="150"/>
      <c r="J16" s="31"/>
    </row>
    <row r="17" spans="1:11" ht="34.5" customHeight="1" x14ac:dyDescent="0.3">
      <c r="A17" s="159" t="s">
        <v>78</v>
      </c>
      <c r="B17" s="160"/>
      <c r="C17" s="160"/>
      <c r="D17" s="160"/>
      <c r="E17" s="161"/>
      <c r="F17" s="151">
        <v>7000</v>
      </c>
      <c r="G17" s="151"/>
      <c r="H17" s="148"/>
      <c r="J17" s="31"/>
    </row>
    <row r="18" spans="1:11" s="126" customFormat="1" ht="25.5" customHeight="1" x14ac:dyDescent="0.3">
      <c r="A18" s="183"/>
      <c r="B18" s="176"/>
      <c r="C18" s="176"/>
      <c r="D18" s="176"/>
      <c r="E18" s="176"/>
      <c r="F18" s="177"/>
      <c r="G18" s="177"/>
      <c r="H18" s="177"/>
      <c r="J18" s="152"/>
    </row>
    <row r="19" spans="1:11" s="126" customFormat="1" ht="27.75" customHeight="1" x14ac:dyDescent="0.3">
      <c r="A19" s="133"/>
      <c r="B19" s="134"/>
      <c r="C19" s="134"/>
      <c r="D19" s="135"/>
      <c r="E19" s="136"/>
      <c r="F19" s="137" t="s">
        <v>66</v>
      </c>
      <c r="G19" s="137" t="s">
        <v>67</v>
      </c>
      <c r="H19" s="138" t="s">
        <v>68</v>
      </c>
      <c r="J19" s="152"/>
      <c r="K19" s="152"/>
    </row>
    <row r="20" spans="1:11" s="126" customFormat="1" ht="22.5" customHeight="1" x14ac:dyDescent="0.3">
      <c r="A20" s="168" t="s">
        <v>79</v>
      </c>
      <c r="B20" s="169"/>
      <c r="C20" s="169"/>
      <c r="D20" s="169"/>
      <c r="E20" s="169"/>
      <c r="F20" s="147"/>
      <c r="G20" s="147"/>
      <c r="H20" s="147"/>
      <c r="J20" s="152"/>
    </row>
    <row r="21" spans="1:11" s="126" customFormat="1" ht="33.75" customHeight="1" x14ac:dyDescent="0.3">
      <c r="A21" s="168" t="s">
        <v>80</v>
      </c>
      <c r="B21" s="169"/>
      <c r="C21" s="169"/>
      <c r="D21" s="169"/>
      <c r="E21" s="169"/>
      <c r="F21" s="147"/>
      <c r="G21" s="147"/>
      <c r="H21" s="147"/>
    </row>
    <row r="22" spans="1:11" s="126" customFormat="1" ht="22.5" customHeight="1" x14ac:dyDescent="0.3">
      <c r="A22" s="175" t="s">
        <v>81</v>
      </c>
      <c r="B22" s="166"/>
      <c r="C22" s="166"/>
      <c r="D22" s="166"/>
      <c r="E22" s="166"/>
      <c r="F22" s="140">
        <f>F20-F21</f>
        <v>0</v>
      </c>
      <c r="G22" s="140">
        <f>G20-G21</f>
        <v>0</v>
      </c>
      <c r="H22" s="140">
        <f>H20-H21</f>
        <v>0</v>
      </c>
      <c r="J22" s="153"/>
      <c r="K22" s="152"/>
    </row>
    <row r="23" spans="1:11" s="126" customFormat="1" ht="25.5" customHeight="1" x14ac:dyDescent="0.3">
      <c r="A23" s="183"/>
      <c r="B23" s="176"/>
      <c r="C23" s="176"/>
      <c r="D23" s="176"/>
      <c r="E23" s="176"/>
      <c r="F23" s="177"/>
      <c r="G23" s="177"/>
      <c r="H23" s="177"/>
    </row>
    <row r="24" spans="1:11" s="126" customFormat="1" ht="22.5" customHeight="1" x14ac:dyDescent="0.3">
      <c r="A24" s="172" t="s">
        <v>82</v>
      </c>
      <c r="B24" s="169"/>
      <c r="C24" s="169"/>
      <c r="D24" s="169"/>
      <c r="E24" s="169"/>
      <c r="F24" s="147">
        <f>IF((F13+F17+F22)&lt;&gt;0,"NESLAGANJE ZBROJA",(F13+F17+F22))</f>
        <v>0</v>
      </c>
      <c r="G24" s="147">
        <f>IF((G13+G17+G22)&lt;&gt;0,"NESLAGANJE ZBROJA",(G13+G17+G22))</f>
        <v>0</v>
      </c>
      <c r="H24" s="147">
        <f>IF((H13+H17+H22)&lt;&gt;0,"NESLAGANJE ZBROJA",(H13+H17+H22))</f>
        <v>0</v>
      </c>
    </row>
    <row r="25" spans="1:11" s="126" customFormat="1" ht="18" customHeight="1" x14ac:dyDescent="0.3">
      <c r="A25" s="154"/>
      <c r="B25" s="132"/>
      <c r="C25" s="132"/>
      <c r="D25" s="132"/>
      <c r="E25" s="132"/>
    </row>
    <row r="26" spans="1:11" ht="42" customHeight="1" x14ac:dyDescent="0.3">
      <c r="A26" s="181" t="s">
        <v>83</v>
      </c>
      <c r="B26" s="182"/>
      <c r="C26" s="182"/>
      <c r="D26" s="182"/>
      <c r="E26" s="182"/>
      <c r="F26" s="182"/>
      <c r="G26" s="182"/>
      <c r="H26" s="182"/>
    </row>
    <row r="27" spans="1:11" x14ac:dyDescent="0.25">
      <c r="E27" s="155"/>
    </row>
    <row r="31" spans="1:11" x14ac:dyDescent="0.25">
      <c r="F31" s="31"/>
      <c r="G31" s="31"/>
      <c r="H31" s="31"/>
    </row>
    <row r="32" spans="1:11" x14ac:dyDescent="0.25">
      <c r="F32" s="31"/>
      <c r="G32" s="31"/>
      <c r="H32" s="31"/>
    </row>
    <row r="33" spans="5:8" x14ac:dyDescent="0.25">
      <c r="E33" s="156"/>
      <c r="F33" s="19"/>
      <c r="G33" s="19"/>
      <c r="H33" s="19"/>
    </row>
    <row r="34" spans="5:8" x14ac:dyDescent="0.25">
      <c r="E34" s="156"/>
      <c r="F34" s="31"/>
      <c r="G34" s="31"/>
      <c r="H34" s="31"/>
    </row>
    <row r="35" spans="5:8" x14ac:dyDescent="0.25">
      <c r="E35" s="156"/>
      <c r="F35" s="31"/>
      <c r="G35" s="31"/>
      <c r="H35" s="31"/>
    </row>
    <row r="36" spans="5:8" x14ac:dyDescent="0.25">
      <c r="E36" s="156"/>
      <c r="F36" s="31"/>
      <c r="G36" s="31"/>
      <c r="H36" s="31"/>
    </row>
    <row r="37" spans="5:8" x14ac:dyDescent="0.25">
      <c r="E37" s="156"/>
      <c r="F37" s="31"/>
      <c r="G37" s="31"/>
      <c r="H37" s="31"/>
    </row>
    <row r="38" spans="5:8" x14ac:dyDescent="0.25">
      <c r="E38" s="156"/>
    </row>
    <row r="43" spans="5:8" x14ac:dyDescent="0.25">
      <c r="F43" s="31"/>
    </row>
    <row r="44" spans="5:8" x14ac:dyDescent="0.25">
      <c r="F44" s="31"/>
    </row>
    <row r="45" spans="5:8" x14ac:dyDescent="0.25">
      <c r="F45" s="31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view="pageBreakPreview" zoomScale="120" zoomScaleNormal="100" zoomScaleSheetLayoutView="120" workbookViewId="0">
      <selection sqref="A1:H65536"/>
    </sheetView>
  </sheetViews>
  <sheetFormatPr defaultColWidth="11.44140625" defaultRowHeight="13.2" x14ac:dyDescent="0.25"/>
  <cols>
    <col min="1" max="1" width="16" style="96" customWidth="1"/>
    <col min="2" max="3" width="17.5546875" style="96" customWidth="1"/>
    <col min="4" max="4" width="17.5546875" style="128" customWidth="1"/>
    <col min="5" max="8" width="17.5546875" style="1" customWidth="1"/>
    <col min="9" max="9" width="7.88671875" style="1" customWidth="1"/>
    <col min="10" max="10" width="14.33203125" style="1" customWidth="1"/>
    <col min="11" max="11" width="7.88671875" style="1" customWidth="1"/>
    <col min="12" max="16384" width="11.44140625" style="1"/>
  </cols>
  <sheetData>
    <row r="1" spans="1:8" ht="24" customHeight="1" x14ac:dyDescent="0.25">
      <c r="A1" s="163" t="s">
        <v>52</v>
      </c>
      <c r="B1" s="163"/>
      <c r="C1" s="163"/>
      <c r="D1" s="163"/>
      <c r="E1" s="163"/>
      <c r="F1" s="163"/>
      <c r="G1" s="163"/>
      <c r="H1" s="163"/>
    </row>
    <row r="2" spans="1:8" s="55" customFormat="1" ht="13.8" thickBot="1" x14ac:dyDescent="0.3">
      <c r="A2" s="54"/>
      <c r="H2" s="56" t="s">
        <v>1</v>
      </c>
    </row>
    <row r="3" spans="1:8" s="55" customFormat="1" ht="26.25" customHeight="1" thickBot="1" x14ac:dyDescent="0.3">
      <c r="A3" s="57" t="s">
        <v>53</v>
      </c>
      <c r="B3" s="189" t="s">
        <v>54</v>
      </c>
      <c r="C3" s="190"/>
      <c r="D3" s="190"/>
      <c r="E3" s="190"/>
      <c r="F3" s="190"/>
      <c r="G3" s="190"/>
      <c r="H3" s="191"/>
    </row>
    <row r="4" spans="1:8" s="55" customFormat="1" ht="66.599999999999994" thickBot="1" x14ac:dyDescent="0.3">
      <c r="A4" s="58" t="s">
        <v>55</v>
      </c>
      <c r="B4" s="59" t="s">
        <v>5</v>
      </c>
      <c r="C4" s="60" t="s">
        <v>6</v>
      </c>
      <c r="D4" s="60" t="s">
        <v>7</v>
      </c>
      <c r="E4" s="60" t="s">
        <v>8</v>
      </c>
      <c r="F4" s="60" t="s">
        <v>56</v>
      </c>
      <c r="G4" s="60" t="s">
        <v>57</v>
      </c>
      <c r="H4" s="61" t="s">
        <v>11</v>
      </c>
    </row>
    <row r="5" spans="1:8" s="55" customFormat="1" ht="12.75" customHeight="1" x14ac:dyDescent="0.25">
      <c r="A5" s="62">
        <v>636</v>
      </c>
      <c r="B5" s="63"/>
      <c r="C5" s="64"/>
      <c r="D5" s="65"/>
      <c r="E5" s="66">
        <v>4369250</v>
      </c>
      <c r="F5" s="67"/>
      <c r="G5" s="68"/>
      <c r="H5" s="69"/>
    </row>
    <row r="6" spans="1:8" s="55" customFormat="1" x14ac:dyDescent="0.25">
      <c r="A6" s="70">
        <v>639</v>
      </c>
      <c r="B6" s="71"/>
      <c r="C6" s="72"/>
      <c r="D6" s="72"/>
      <c r="E6" s="72"/>
      <c r="F6" s="72"/>
      <c r="G6" s="73"/>
      <c r="H6" s="74"/>
    </row>
    <row r="7" spans="1:8" s="55" customFormat="1" x14ac:dyDescent="0.25">
      <c r="A7" s="70">
        <v>652</v>
      </c>
      <c r="B7" s="71"/>
      <c r="C7" s="72"/>
      <c r="D7" s="72">
        <v>22000</v>
      </c>
      <c r="E7" s="72"/>
      <c r="F7" s="72"/>
      <c r="G7" s="73"/>
      <c r="H7" s="74"/>
    </row>
    <row r="8" spans="1:8" s="55" customFormat="1" x14ac:dyDescent="0.25">
      <c r="A8" s="70">
        <v>661</v>
      </c>
      <c r="B8" s="71"/>
      <c r="C8" s="72">
        <v>1500</v>
      </c>
      <c r="D8" s="72"/>
      <c r="E8" s="72"/>
      <c r="F8" s="72"/>
      <c r="G8" s="73"/>
      <c r="H8" s="74"/>
    </row>
    <row r="9" spans="1:8" s="55" customFormat="1" x14ac:dyDescent="0.25">
      <c r="A9" s="70">
        <v>663</v>
      </c>
      <c r="B9" s="71"/>
      <c r="C9" s="72"/>
      <c r="D9" s="72"/>
      <c r="E9" s="72"/>
      <c r="F9" s="72">
        <v>1000</v>
      </c>
      <c r="G9" s="73"/>
      <c r="H9" s="74"/>
    </row>
    <row r="10" spans="1:8" s="55" customFormat="1" x14ac:dyDescent="0.25">
      <c r="A10" s="70">
        <v>671</v>
      </c>
      <c r="B10" s="71">
        <v>312000</v>
      </c>
      <c r="C10" s="72"/>
      <c r="D10" s="72"/>
      <c r="E10" s="72">
        <v>181070</v>
      </c>
      <c r="F10" s="72"/>
      <c r="G10" s="73"/>
      <c r="H10" s="74"/>
    </row>
    <row r="11" spans="1:8" s="55" customFormat="1" x14ac:dyDescent="0.25">
      <c r="A11" s="70">
        <v>673</v>
      </c>
      <c r="B11" s="71"/>
      <c r="C11" s="72"/>
      <c r="D11" s="72"/>
      <c r="E11" s="72"/>
      <c r="F11" s="72"/>
      <c r="G11" s="73"/>
      <c r="H11" s="74"/>
    </row>
    <row r="12" spans="1:8" s="55" customFormat="1" x14ac:dyDescent="0.25">
      <c r="A12" s="70">
        <v>922</v>
      </c>
      <c r="B12" s="71"/>
      <c r="C12" s="72"/>
      <c r="D12" s="72">
        <v>5000</v>
      </c>
      <c r="E12" s="72">
        <v>2000</v>
      </c>
      <c r="F12" s="72"/>
      <c r="G12" s="73"/>
      <c r="H12" s="74"/>
    </row>
    <row r="13" spans="1:8" s="55" customFormat="1" x14ac:dyDescent="0.25">
      <c r="A13" s="75"/>
      <c r="B13" s="76"/>
      <c r="C13" s="77"/>
      <c r="D13" s="77"/>
      <c r="E13" s="77"/>
      <c r="F13" s="77"/>
      <c r="G13" s="78"/>
      <c r="H13" s="79"/>
    </row>
    <row r="14" spans="1:8" s="55" customFormat="1" x14ac:dyDescent="0.25">
      <c r="A14" s="75"/>
      <c r="B14" s="76"/>
      <c r="C14" s="77"/>
      <c r="D14" s="77"/>
      <c r="E14" s="77"/>
      <c r="F14" s="77"/>
      <c r="G14" s="78"/>
      <c r="H14" s="79"/>
    </row>
    <row r="15" spans="1:8" s="55" customFormat="1" ht="13.8" thickBot="1" x14ac:dyDescent="0.3">
      <c r="A15" s="80"/>
      <c r="B15" s="81"/>
      <c r="C15" s="82"/>
      <c r="D15" s="82"/>
      <c r="E15" s="82"/>
      <c r="F15" s="82"/>
      <c r="G15" s="83"/>
      <c r="H15" s="84"/>
    </row>
    <row r="16" spans="1:8" s="55" customFormat="1" ht="30" customHeight="1" thickBot="1" x14ac:dyDescent="0.3">
      <c r="A16" s="85" t="s">
        <v>58</v>
      </c>
      <c r="B16" s="86">
        <f>SUM(B5:B14)</f>
        <v>312000</v>
      </c>
      <c r="C16" s="86">
        <f t="shared" ref="C16:H16" si="0">SUM(C5:C14)</f>
        <v>1500</v>
      </c>
      <c r="D16" s="86">
        <f t="shared" si="0"/>
        <v>27000</v>
      </c>
      <c r="E16" s="86">
        <f t="shared" si="0"/>
        <v>4552320</v>
      </c>
      <c r="F16" s="86">
        <f t="shared" si="0"/>
        <v>1000</v>
      </c>
      <c r="G16" s="86">
        <f t="shared" si="0"/>
        <v>0</v>
      </c>
      <c r="H16" s="86">
        <f t="shared" si="0"/>
        <v>0</v>
      </c>
    </row>
    <row r="17" spans="1:8" s="55" customFormat="1" ht="28.5" customHeight="1" thickBot="1" x14ac:dyDescent="0.3">
      <c r="A17" s="85" t="s">
        <v>59</v>
      </c>
      <c r="B17" s="192">
        <f>B16+C16+D16+E16+F16+G16+H16</f>
        <v>4893820</v>
      </c>
      <c r="C17" s="193"/>
      <c r="D17" s="193"/>
      <c r="E17" s="193"/>
      <c r="F17" s="193"/>
      <c r="G17" s="193"/>
      <c r="H17" s="194"/>
    </row>
    <row r="18" spans="1:8" ht="13.8" thickBot="1" x14ac:dyDescent="0.3">
      <c r="A18" s="87"/>
      <c r="B18" s="87"/>
      <c r="C18" s="87"/>
      <c r="D18" s="88"/>
      <c r="E18" s="89"/>
      <c r="H18" s="56"/>
    </row>
    <row r="19" spans="1:8" ht="26.25" customHeight="1" thickBot="1" x14ac:dyDescent="0.3">
      <c r="A19" s="90" t="s">
        <v>53</v>
      </c>
      <c r="B19" s="189" t="s">
        <v>60</v>
      </c>
      <c r="C19" s="190"/>
      <c r="D19" s="190"/>
      <c r="E19" s="190"/>
      <c r="F19" s="190"/>
      <c r="G19" s="190"/>
      <c r="H19" s="191"/>
    </row>
    <row r="20" spans="1:8" ht="66.599999999999994" thickBot="1" x14ac:dyDescent="0.3">
      <c r="A20" s="91" t="s">
        <v>55</v>
      </c>
      <c r="B20" s="59" t="s">
        <v>5</v>
      </c>
      <c r="C20" s="60" t="s">
        <v>6</v>
      </c>
      <c r="D20" s="60" t="s">
        <v>7</v>
      </c>
      <c r="E20" s="60" t="s">
        <v>8</v>
      </c>
      <c r="F20" s="60" t="s">
        <v>56</v>
      </c>
      <c r="G20" s="60" t="s">
        <v>57</v>
      </c>
      <c r="H20" s="61" t="s">
        <v>11</v>
      </c>
    </row>
    <row r="21" spans="1:8" x14ac:dyDescent="0.25">
      <c r="A21" s="62">
        <v>636</v>
      </c>
      <c r="B21" s="63"/>
      <c r="C21" s="64"/>
      <c r="D21" s="92"/>
      <c r="E21" s="66">
        <v>4369250</v>
      </c>
      <c r="F21" s="67"/>
      <c r="G21" s="68"/>
      <c r="H21" s="69"/>
    </row>
    <row r="22" spans="1:8" x14ac:dyDescent="0.25">
      <c r="A22" s="70">
        <v>639</v>
      </c>
      <c r="B22" s="71"/>
      <c r="C22" s="72"/>
      <c r="D22" s="93"/>
      <c r="E22" s="72"/>
      <c r="F22" s="72"/>
      <c r="G22" s="73"/>
      <c r="H22" s="74"/>
    </row>
    <row r="23" spans="1:8" x14ac:dyDescent="0.25">
      <c r="A23" s="70">
        <v>652</v>
      </c>
      <c r="B23" s="71"/>
      <c r="C23" s="72"/>
      <c r="D23" s="93">
        <v>27000</v>
      </c>
      <c r="E23" s="72"/>
      <c r="F23" s="72"/>
      <c r="G23" s="73"/>
      <c r="H23" s="74"/>
    </row>
    <row r="24" spans="1:8" x14ac:dyDescent="0.25">
      <c r="A24" s="70">
        <v>661</v>
      </c>
      <c r="B24" s="71"/>
      <c r="C24" s="72">
        <v>1500</v>
      </c>
      <c r="D24" s="93"/>
      <c r="E24" s="72"/>
      <c r="F24" s="72"/>
      <c r="G24" s="73"/>
      <c r="H24" s="74"/>
    </row>
    <row r="25" spans="1:8" x14ac:dyDescent="0.25">
      <c r="A25" s="70">
        <v>663</v>
      </c>
      <c r="B25" s="71"/>
      <c r="C25" s="72"/>
      <c r="D25" s="93"/>
      <c r="E25" s="72"/>
      <c r="F25" s="72">
        <v>1000</v>
      </c>
      <c r="G25" s="73"/>
      <c r="H25" s="74"/>
    </row>
    <row r="26" spans="1:8" x14ac:dyDescent="0.25">
      <c r="A26" s="70">
        <v>671</v>
      </c>
      <c r="B26" s="94">
        <v>457317.5</v>
      </c>
      <c r="C26" s="72"/>
      <c r="D26" s="93"/>
      <c r="E26" s="95">
        <v>181070</v>
      </c>
      <c r="F26" s="72"/>
      <c r="G26" s="73"/>
      <c r="H26" s="74"/>
    </row>
    <row r="27" spans="1:8" x14ac:dyDescent="0.25">
      <c r="A27" s="70">
        <v>673</v>
      </c>
      <c r="B27" s="71"/>
      <c r="C27" s="72"/>
      <c r="D27" s="93"/>
      <c r="E27" s="93"/>
      <c r="F27" s="72"/>
      <c r="G27" s="73"/>
      <c r="H27" s="74"/>
    </row>
    <row r="28" spans="1:8" ht="13.8" thickBot="1" x14ac:dyDescent="0.3">
      <c r="A28" s="70">
        <v>922</v>
      </c>
      <c r="B28" s="81"/>
      <c r="C28" s="82"/>
      <c r="D28" s="77"/>
      <c r="E28" s="77"/>
      <c r="F28" s="82"/>
      <c r="G28" s="83"/>
      <c r="H28" s="84"/>
    </row>
    <row r="29" spans="1:8" s="55" customFormat="1" ht="30" customHeight="1" thickBot="1" x14ac:dyDescent="0.3">
      <c r="A29" s="85" t="s">
        <v>58</v>
      </c>
      <c r="B29" s="86">
        <f>SUM(B21:B28)</f>
        <v>457317.5</v>
      </c>
      <c r="C29" s="86">
        <f t="shared" ref="C29:H29" si="1">SUM(C21:C28)</f>
        <v>1500</v>
      </c>
      <c r="D29" s="86">
        <f t="shared" si="1"/>
        <v>27000</v>
      </c>
      <c r="E29" s="86">
        <f t="shared" si="1"/>
        <v>4550320</v>
      </c>
      <c r="F29" s="86">
        <f t="shared" si="1"/>
        <v>1000</v>
      </c>
      <c r="G29" s="86">
        <f t="shared" si="1"/>
        <v>0</v>
      </c>
      <c r="H29" s="86">
        <f t="shared" si="1"/>
        <v>0</v>
      </c>
    </row>
    <row r="30" spans="1:8" s="55" customFormat="1" ht="28.5" customHeight="1" thickBot="1" x14ac:dyDescent="0.3">
      <c r="A30" s="85" t="s">
        <v>61</v>
      </c>
      <c r="B30" s="184">
        <f>B29+C29+D29+E29+F29+G29+H29</f>
        <v>5037137.5</v>
      </c>
      <c r="C30" s="185"/>
      <c r="D30" s="185"/>
      <c r="E30" s="185"/>
      <c r="F30" s="185"/>
      <c r="G30" s="185"/>
      <c r="H30" s="186"/>
    </row>
    <row r="31" spans="1:8" ht="13.8" thickBot="1" x14ac:dyDescent="0.3">
      <c r="D31" s="97"/>
      <c r="E31" s="98"/>
    </row>
    <row r="32" spans="1:8" ht="26.25" customHeight="1" thickBot="1" x14ac:dyDescent="0.3">
      <c r="A32" s="90" t="s">
        <v>53</v>
      </c>
      <c r="B32" s="189" t="s">
        <v>62</v>
      </c>
      <c r="C32" s="190"/>
      <c r="D32" s="190"/>
      <c r="E32" s="190"/>
      <c r="F32" s="190"/>
      <c r="G32" s="190"/>
      <c r="H32" s="191"/>
    </row>
    <row r="33" spans="1:8" ht="66.599999999999994" thickBot="1" x14ac:dyDescent="0.3">
      <c r="A33" s="91" t="s">
        <v>55</v>
      </c>
      <c r="B33" s="59" t="s">
        <v>5</v>
      </c>
      <c r="C33" s="60" t="s">
        <v>6</v>
      </c>
      <c r="D33" s="60" t="s">
        <v>7</v>
      </c>
      <c r="E33" s="60" t="s">
        <v>8</v>
      </c>
      <c r="F33" s="60" t="s">
        <v>56</v>
      </c>
      <c r="G33" s="60" t="s">
        <v>57</v>
      </c>
      <c r="H33" s="61" t="s">
        <v>11</v>
      </c>
    </row>
    <row r="34" spans="1:8" x14ac:dyDescent="0.25">
      <c r="A34" s="62">
        <v>636</v>
      </c>
      <c r="B34" s="63"/>
      <c r="C34" s="64"/>
      <c r="D34" s="92"/>
      <c r="E34" s="66">
        <v>4369250</v>
      </c>
      <c r="F34" s="67"/>
      <c r="G34" s="68"/>
      <c r="H34" s="69"/>
    </row>
    <row r="35" spans="1:8" x14ac:dyDescent="0.25">
      <c r="A35" s="70">
        <v>639</v>
      </c>
      <c r="B35" s="71"/>
      <c r="C35" s="72"/>
      <c r="D35" s="93"/>
      <c r="E35" s="72"/>
      <c r="F35" s="72"/>
      <c r="G35" s="73"/>
      <c r="H35" s="74"/>
    </row>
    <row r="36" spans="1:8" x14ac:dyDescent="0.25">
      <c r="A36" s="70">
        <v>652</v>
      </c>
      <c r="B36" s="71"/>
      <c r="C36" s="72"/>
      <c r="D36" s="93">
        <v>27000</v>
      </c>
      <c r="E36" s="72"/>
      <c r="F36" s="72"/>
      <c r="G36" s="73"/>
      <c r="H36" s="74"/>
    </row>
    <row r="37" spans="1:8" x14ac:dyDescent="0.25">
      <c r="A37" s="70">
        <v>661</v>
      </c>
      <c r="B37" s="71"/>
      <c r="C37" s="72">
        <v>1500</v>
      </c>
      <c r="D37" s="93"/>
      <c r="E37" s="72"/>
      <c r="F37" s="72"/>
      <c r="G37" s="73"/>
      <c r="H37" s="74"/>
    </row>
    <row r="38" spans="1:8" x14ac:dyDescent="0.25">
      <c r="A38" s="70">
        <v>663</v>
      </c>
      <c r="B38" s="71"/>
      <c r="C38" s="72"/>
      <c r="D38" s="93"/>
      <c r="E38" s="72"/>
      <c r="F38" s="72">
        <v>1000</v>
      </c>
      <c r="G38" s="73"/>
      <c r="H38" s="74"/>
    </row>
    <row r="39" spans="1:8" ht="13.5" customHeight="1" x14ac:dyDescent="0.25">
      <c r="A39" s="70">
        <v>671</v>
      </c>
      <c r="B39" s="94">
        <v>406932.5</v>
      </c>
      <c r="C39" s="72"/>
      <c r="D39" s="93"/>
      <c r="E39" s="95">
        <v>181070</v>
      </c>
      <c r="F39" s="72"/>
      <c r="G39" s="73"/>
      <c r="H39" s="74"/>
    </row>
    <row r="40" spans="1:8" ht="13.5" customHeight="1" x14ac:dyDescent="0.25">
      <c r="A40" s="70">
        <v>673</v>
      </c>
      <c r="B40" s="71"/>
      <c r="C40" s="72"/>
      <c r="D40" s="93"/>
      <c r="E40" s="93"/>
      <c r="F40" s="72"/>
      <c r="G40" s="73"/>
      <c r="H40" s="74"/>
    </row>
    <row r="41" spans="1:8" ht="13.5" customHeight="1" thickBot="1" x14ac:dyDescent="0.3">
      <c r="A41" s="70">
        <v>922</v>
      </c>
      <c r="B41" s="81"/>
      <c r="C41" s="82"/>
      <c r="D41" s="77"/>
      <c r="E41" s="77"/>
      <c r="F41" s="82"/>
      <c r="G41" s="83"/>
      <c r="H41" s="84"/>
    </row>
    <row r="42" spans="1:8" s="55" customFormat="1" ht="30" customHeight="1" thickBot="1" x14ac:dyDescent="0.3">
      <c r="A42" s="85" t="s">
        <v>58</v>
      </c>
      <c r="B42" s="86">
        <f>SUM(B34:B41)</f>
        <v>406932.5</v>
      </c>
      <c r="C42" s="86">
        <f>SUM(C34:C41)</f>
        <v>1500</v>
      </c>
      <c r="D42" s="86">
        <f>SUM(D34:D41)</f>
        <v>27000</v>
      </c>
      <c r="E42" s="86">
        <f>SUM(E34:E41)</f>
        <v>4550320</v>
      </c>
      <c r="F42" s="86">
        <f>SUM(F34:F41)</f>
        <v>1000</v>
      </c>
      <c r="G42" s="99">
        <v>0</v>
      </c>
      <c r="H42" s="100">
        <v>0</v>
      </c>
    </row>
    <row r="43" spans="1:8" s="55" customFormat="1" ht="28.5" customHeight="1" thickBot="1" x14ac:dyDescent="0.3">
      <c r="A43" s="85" t="s">
        <v>63</v>
      </c>
      <c r="B43" s="184">
        <f>B42+C42+D42+E42+F42+G42+H42</f>
        <v>4986752.5</v>
      </c>
      <c r="C43" s="185"/>
      <c r="D43" s="185"/>
      <c r="E43" s="185"/>
      <c r="F43" s="185"/>
      <c r="G43" s="185"/>
      <c r="H43" s="186"/>
    </row>
    <row r="44" spans="1:8" ht="13.5" customHeight="1" x14ac:dyDescent="0.25">
      <c r="C44" s="101"/>
      <c r="D44" s="97"/>
      <c r="E44" s="102"/>
    </row>
    <row r="45" spans="1:8" ht="13.5" customHeight="1" x14ac:dyDescent="0.25">
      <c r="C45" s="101"/>
      <c r="D45" s="103"/>
      <c r="E45" s="104"/>
    </row>
    <row r="46" spans="1:8" ht="13.5" customHeight="1" x14ac:dyDescent="0.25">
      <c r="D46" s="105"/>
      <c r="E46" s="106"/>
    </row>
    <row r="47" spans="1:8" ht="13.5" customHeight="1" x14ac:dyDescent="0.25">
      <c r="D47" s="107"/>
      <c r="E47" s="108"/>
    </row>
    <row r="48" spans="1:8" ht="13.5" customHeight="1" x14ac:dyDescent="0.25">
      <c r="D48" s="97"/>
      <c r="E48" s="98"/>
    </row>
    <row r="49" spans="2:5" ht="28.5" customHeight="1" x14ac:dyDescent="0.25">
      <c r="C49" s="101"/>
      <c r="D49" s="97"/>
      <c r="E49" s="109"/>
    </row>
    <row r="50" spans="2:5" ht="13.5" customHeight="1" x14ac:dyDescent="0.25">
      <c r="C50" s="101"/>
      <c r="D50" s="97"/>
      <c r="E50" s="104"/>
    </row>
    <row r="51" spans="2:5" ht="13.5" customHeight="1" x14ac:dyDescent="0.25">
      <c r="D51" s="97"/>
      <c r="E51" s="98"/>
    </row>
    <row r="52" spans="2:5" ht="13.5" customHeight="1" x14ac:dyDescent="0.25">
      <c r="D52" s="97"/>
      <c r="E52" s="108"/>
    </row>
    <row r="53" spans="2:5" ht="13.5" customHeight="1" x14ac:dyDescent="0.25">
      <c r="D53" s="97"/>
      <c r="E53" s="98"/>
    </row>
    <row r="54" spans="2:5" ht="22.5" customHeight="1" x14ac:dyDescent="0.25">
      <c r="D54" s="97"/>
      <c r="E54" s="110"/>
    </row>
    <row r="55" spans="2:5" ht="13.5" customHeight="1" x14ac:dyDescent="0.25">
      <c r="D55" s="105"/>
      <c r="E55" s="106"/>
    </row>
    <row r="56" spans="2:5" ht="13.5" customHeight="1" x14ac:dyDescent="0.25">
      <c r="B56" s="101"/>
      <c r="D56" s="105"/>
      <c r="E56" s="111"/>
    </row>
    <row r="57" spans="2:5" ht="13.5" customHeight="1" x14ac:dyDescent="0.25">
      <c r="C57" s="101"/>
      <c r="D57" s="105"/>
      <c r="E57" s="112"/>
    </row>
    <row r="58" spans="2:5" ht="13.5" customHeight="1" x14ac:dyDescent="0.25">
      <c r="C58" s="101"/>
      <c r="D58" s="107"/>
      <c r="E58" s="104"/>
    </row>
    <row r="59" spans="2:5" ht="13.5" customHeight="1" x14ac:dyDescent="0.25">
      <c r="D59" s="97"/>
      <c r="E59" s="98"/>
    </row>
    <row r="60" spans="2:5" ht="13.5" customHeight="1" x14ac:dyDescent="0.25">
      <c r="B60" s="101"/>
      <c r="D60" s="97"/>
      <c r="E60" s="102"/>
    </row>
    <row r="61" spans="2:5" ht="13.5" customHeight="1" x14ac:dyDescent="0.25">
      <c r="C61" s="101"/>
      <c r="D61" s="97"/>
      <c r="E61" s="111"/>
    </row>
    <row r="62" spans="2:5" ht="13.5" customHeight="1" x14ac:dyDescent="0.25">
      <c r="C62" s="101"/>
      <c r="D62" s="107"/>
      <c r="E62" s="104"/>
    </row>
    <row r="63" spans="2:5" ht="13.5" customHeight="1" x14ac:dyDescent="0.25">
      <c r="D63" s="105"/>
      <c r="E63" s="98"/>
    </row>
    <row r="64" spans="2:5" ht="13.5" customHeight="1" x14ac:dyDescent="0.25">
      <c r="C64" s="101"/>
      <c r="D64" s="105"/>
      <c r="E64" s="111"/>
    </row>
    <row r="65" spans="1:5" ht="22.5" customHeight="1" x14ac:dyDescent="0.25">
      <c r="D65" s="107"/>
      <c r="E65" s="110"/>
    </row>
    <row r="66" spans="1:5" ht="13.5" customHeight="1" x14ac:dyDescent="0.25">
      <c r="D66" s="97"/>
      <c r="E66" s="98"/>
    </row>
    <row r="67" spans="1:5" ht="13.5" customHeight="1" x14ac:dyDescent="0.25">
      <c r="D67" s="107"/>
      <c r="E67" s="104"/>
    </row>
    <row r="68" spans="1:5" ht="13.5" customHeight="1" x14ac:dyDescent="0.25">
      <c r="D68" s="97"/>
      <c r="E68" s="98"/>
    </row>
    <row r="69" spans="1:5" ht="13.5" customHeight="1" x14ac:dyDescent="0.25">
      <c r="D69" s="97"/>
      <c r="E69" s="98"/>
    </row>
    <row r="70" spans="1:5" ht="13.5" customHeight="1" x14ac:dyDescent="0.25">
      <c r="A70" s="101"/>
      <c r="D70" s="113"/>
      <c r="E70" s="111"/>
    </row>
    <row r="71" spans="1:5" ht="13.5" customHeight="1" x14ac:dyDescent="0.25">
      <c r="B71" s="101"/>
      <c r="C71" s="101"/>
      <c r="D71" s="114"/>
      <c r="E71" s="111"/>
    </row>
    <row r="72" spans="1:5" ht="13.5" customHeight="1" x14ac:dyDescent="0.25">
      <c r="B72" s="101"/>
      <c r="C72" s="101"/>
      <c r="D72" s="114"/>
      <c r="E72" s="102"/>
    </row>
    <row r="73" spans="1:5" ht="13.5" customHeight="1" x14ac:dyDescent="0.25">
      <c r="B73" s="101"/>
      <c r="C73" s="101"/>
      <c r="D73" s="107"/>
      <c r="E73" s="108"/>
    </row>
    <row r="74" spans="1:5" x14ac:dyDescent="0.25">
      <c r="D74" s="97"/>
      <c r="E74" s="98"/>
    </row>
    <row r="75" spans="1:5" x14ac:dyDescent="0.25">
      <c r="B75" s="101"/>
      <c r="D75" s="97"/>
      <c r="E75" s="111"/>
    </row>
    <row r="76" spans="1:5" x14ac:dyDescent="0.25">
      <c r="C76" s="101"/>
      <c r="D76" s="97"/>
      <c r="E76" s="102"/>
    </row>
    <row r="77" spans="1:5" x14ac:dyDescent="0.25">
      <c r="C77" s="101"/>
      <c r="D77" s="107"/>
      <c r="E77" s="104"/>
    </row>
    <row r="78" spans="1:5" x14ac:dyDescent="0.25">
      <c r="D78" s="97"/>
      <c r="E78" s="98"/>
    </row>
    <row r="79" spans="1:5" x14ac:dyDescent="0.25">
      <c r="D79" s="97"/>
      <c r="E79" s="98"/>
    </row>
    <row r="80" spans="1:5" x14ac:dyDescent="0.25">
      <c r="D80" s="115"/>
      <c r="E80" s="116"/>
    </row>
    <row r="81" spans="1:5" x14ac:dyDescent="0.25">
      <c r="D81" s="97"/>
      <c r="E81" s="98"/>
    </row>
    <row r="82" spans="1:5" x14ac:dyDescent="0.25">
      <c r="D82" s="97"/>
      <c r="E82" s="98"/>
    </row>
    <row r="83" spans="1:5" x14ac:dyDescent="0.25">
      <c r="D83" s="97"/>
      <c r="E83" s="98"/>
    </row>
    <row r="84" spans="1:5" x14ac:dyDescent="0.25">
      <c r="D84" s="107"/>
      <c r="E84" s="104"/>
    </row>
    <row r="85" spans="1:5" x14ac:dyDescent="0.25">
      <c r="D85" s="97"/>
      <c r="E85" s="98"/>
    </row>
    <row r="86" spans="1:5" x14ac:dyDescent="0.25">
      <c r="D86" s="107"/>
      <c r="E86" s="104"/>
    </row>
    <row r="87" spans="1:5" x14ac:dyDescent="0.25">
      <c r="D87" s="97"/>
      <c r="E87" s="98"/>
    </row>
    <row r="88" spans="1:5" x14ac:dyDescent="0.25">
      <c r="D88" s="97"/>
      <c r="E88" s="98"/>
    </row>
    <row r="89" spans="1:5" x14ac:dyDescent="0.25">
      <c r="D89" s="97"/>
      <c r="E89" s="98"/>
    </row>
    <row r="90" spans="1:5" x14ac:dyDescent="0.25">
      <c r="D90" s="97"/>
      <c r="E90" s="98"/>
    </row>
    <row r="91" spans="1:5" ht="28.5" customHeight="1" x14ac:dyDescent="0.25">
      <c r="A91" s="117"/>
      <c r="B91" s="117"/>
      <c r="C91" s="117"/>
      <c r="D91" s="118"/>
      <c r="E91" s="119"/>
    </row>
    <row r="92" spans="1:5" x14ac:dyDescent="0.25">
      <c r="C92" s="101"/>
      <c r="D92" s="97"/>
      <c r="E92" s="102"/>
    </row>
    <row r="93" spans="1:5" x14ac:dyDescent="0.25">
      <c r="D93" s="120"/>
      <c r="E93" s="121"/>
    </row>
    <row r="94" spans="1:5" x14ac:dyDescent="0.25">
      <c r="D94" s="97"/>
      <c r="E94" s="98"/>
    </row>
    <row r="95" spans="1:5" x14ac:dyDescent="0.25">
      <c r="D95" s="115"/>
      <c r="E95" s="116"/>
    </row>
    <row r="96" spans="1:5" x14ac:dyDescent="0.25">
      <c r="D96" s="115"/>
      <c r="E96" s="116"/>
    </row>
    <row r="97" spans="3:5" x14ac:dyDescent="0.25">
      <c r="D97" s="97"/>
      <c r="E97" s="98"/>
    </row>
    <row r="98" spans="3:5" x14ac:dyDescent="0.25">
      <c r="D98" s="107"/>
      <c r="E98" s="104"/>
    </row>
    <row r="99" spans="3:5" x14ac:dyDescent="0.25">
      <c r="D99" s="97"/>
      <c r="E99" s="98"/>
    </row>
    <row r="100" spans="3:5" x14ac:dyDescent="0.25">
      <c r="D100" s="97"/>
      <c r="E100" s="98"/>
    </row>
    <row r="101" spans="3:5" x14ac:dyDescent="0.25">
      <c r="D101" s="107"/>
      <c r="E101" s="104"/>
    </row>
    <row r="102" spans="3:5" x14ac:dyDescent="0.25">
      <c r="D102" s="97"/>
      <c r="E102" s="98"/>
    </row>
    <row r="103" spans="3:5" x14ac:dyDescent="0.25">
      <c r="D103" s="115"/>
      <c r="E103" s="116"/>
    </row>
    <row r="104" spans="3:5" x14ac:dyDescent="0.25">
      <c r="D104" s="107"/>
      <c r="E104" s="121"/>
    </row>
    <row r="105" spans="3:5" x14ac:dyDescent="0.25">
      <c r="D105" s="105"/>
      <c r="E105" s="116"/>
    </row>
    <row r="106" spans="3:5" x14ac:dyDescent="0.25">
      <c r="D106" s="107"/>
      <c r="E106" s="104"/>
    </row>
    <row r="107" spans="3:5" x14ac:dyDescent="0.25">
      <c r="D107" s="97"/>
      <c r="E107" s="98"/>
    </row>
    <row r="108" spans="3:5" x14ac:dyDescent="0.25">
      <c r="C108" s="101"/>
      <c r="D108" s="97"/>
      <c r="E108" s="102"/>
    </row>
    <row r="109" spans="3:5" x14ac:dyDescent="0.25">
      <c r="D109" s="105"/>
      <c r="E109" s="104"/>
    </row>
    <row r="110" spans="3:5" x14ac:dyDescent="0.25">
      <c r="D110" s="105"/>
      <c r="E110" s="116"/>
    </row>
    <row r="111" spans="3:5" x14ac:dyDescent="0.25">
      <c r="C111" s="101"/>
      <c r="D111" s="105"/>
      <c r="E111" s="122"/>
    </row>
    <row r="112" spans="3:5" x14ac:dyDescent="0.25">
      <c r="C112" s="101"/>
      <c r="D112" s="107"/>
      <c r="E112" s="108"/>
    </row>
    <row r="113" spans="1:5" x14ac:dyDescent="0.25">
      <c r="D113" s="97"/>
      <c r="E113" s="98"/>
    </row>
    <row r="114" spans="1:5" x14ac:dyDescent="0.25">
      <c r="D114" s="120"/>
      <c r="E114" s="31"/>
    </row>
    <row r="115" spans="1:5" ht="11.25" customHeight="1" x14ac:dyDescent="0.25">
      <c r="D115" s="115"/>
      <c r="E115" s="116"/>
    </row>
    <row r="116" spans="1:5" ht="24" customHeight="1" x14ac:dyDescent="0.25">
      <c r="B116" s="101"/>
      <c r="D116" s="115"/>
      <c r="E116" s="123"/>
    </row>
    <row r="117" spans="1:5" ht="15" customHeight="1" x14ac:dyDescent="0.25">
      <c r="C117" s="101"/>
      <c r="D117" s="115"/>
      <c r="E117" s="123"/>
    </row>
    <row r="118" spans="1:5" ht="11.25" customHeight="1" x14ac:dyDescent="0.25">
      <c r="D118" s="120"/>
      <c r="E118" s="121"/>
    </row>
    <row r="119" spans="1:5" x14ac:dyDescent="0.25">
      <c r="D119" s="115"/>
      <c r="E119" s="116"/>
    </row>
    <row r="120" spans="1:5" ht="13.5" customHeight="1" x14ac:dyDescent="0.25">
      <c r="B120" s="101"/>
      <c r="D120" s="115"/>
      <c r="E120" s="19"/>
    </row>
    <row r="121" spans="1:5" ht="12.75" customHeight="1" x14ac:dyDescent="0.25">
      <c r="C121" s="101"/>
      <c r="D121" s="115"/>
      <c r="E121" s="102"/>
    </row>
    <row r="122" spans="1:5" ht="12.75" customHeight="1" x14ac:dyDescent="0.25">
      <c r="C122" s="101"/>
      <c r="D122" s="107"/>
      <c r="E122" s="108"/>
    </row>
    <row r="123" spans="1:5" x14ac:dyDescent="0.25">
      <c r="D123" s="97"/>
      <c r="E123" s="98"/>
    </row>
    <row r="124" spans="1:5" x14ac:dyDescent="0.25">
      <c r="C124" s="101"/>
      <c r="D124" s="97"/>
      <c r="E124" s="122"/>
    </row>
    <row r="125" spans="1:5" x14ac:dyDescent="0.25">
      <c r="D125" s="120"/>
      <c r="E125" s="121"/>
    </row>
    <row r="126" spans="1:5" x14ac:dyDescent="0.25">
      <c r="D126" s="115"/>
      <c r="E126" s="116"/>
    </row>
    <row r="127" spans="1:5" x14ac:dyDescent="0.25">
      <c r="D127" s="97"/>
      <c r="E127" s="98"/>
    </row>
    <row r="128" spans="1:5" ht="19.5" customHeight="1" x14ac:dyDescent="0.25">
      <c r="A128" s="124"/>
      <c r="B128" s="87"/>
      <c r="C128" s="87"/>
      <c r="D128" s="87"/>
      <c r="E128" s="111"/>
    </row>
    <row r="129" spans="1:5" ht="15" customHeight="1" x14ac:dyDescent="0.25">
      <c r="A129" s="101"/>
      <c r="D129" s="113"/>
      <c r="E129" s="111"/>
    </row>
    <row r="130" spans="1:5" x14ac:dyDescent="0.25">
      <c r="A130" s="101"/>
      <c r="B130" s="101"/>
      <c r="D130" s="113"/>
      <c r="E130" s="102"/>
    </row>
    <row r="131" spans="1:5" x14ac:dyDescent="0.25">
      <c r="C131" s="101"/>
      <c r="D131" s="97"/>
      <c r="E131" s="111"/>
    </row>
    <row r="132" spans="1:5" x14ac:dyDescent="0.25">
      <c r="D132" s="103"/>
      <c r="E132" s="104"/>
    </row>
    <row r="133" spans="1:5" x14ac:dyDescent="0.25">
      <c r="B133" s="101"/>
      <c r="D133" s="97"/>
      <c r="E133" s="102"/>
    </row>
    <row r="134" spans="1:5" x14ac:dyDescent="0.25">
      <c r="C134" s="101"/>
      <c r="D134" s="97"/>
      <c r="E134" s="102"/>
    </row>
    <row r="135" spans="1:5" x14ac:dyDescent="0.25">
      <c r="D135" s="107"/>
      <c r="E135" s="108"/>
    </row>
    <row r="136" spans="1:5" ht="22.5" customHeight="1" x14ac:dyDescent="0.25">
      <c r="C136" s="101"/>
      <c r="D136" s="97"/>
      <c r="E136" s="109"/>
    </row>
    <row r="137" spans="1:5" x14ac:dyDescent="0.25">
      <c r="D137" s="97"/>
      <c r="E137" s="108"/>
    </row>
    <row r="138" spans="1:5" x14ac:dyDescent="0.25">
      <c r="B138" s="101"/>
      <c r="D138" s="105"/>
      <c r="E138" s="111"/>
    </row>
    <row r="139" spans="1:5" x14ac:dyDescent="0.25">
      <c r="C139" s="101"/>
      <c r="D139" s="105"/>
      <c r="E139" s="112"/>
    </row>
    <row r="140" spans="1:5" x14ac:dyDescent="0.25">
      <c r="D140" s="107"/>
      <c r="E140" s="104"/>
    </row>
    <row r="141" spans="1:5" ht="13.5" customHeight="1" x14ac:dyDescent="0.25">
      <c r="A141" s="101"/>
      <c r="D141" s="113"/>
      <c r="E141" s="111"/>
    </row>
    <row r="142" spans="1:5" ht="13.5" customHeight="1" x14ac:dyDescent="0.25">
      <c r="B142" s="101"/>
      <c r="D142" s="97"/>
      <c r="E142" s="111"/>
    </row>
    <row r="143" spans="1:5" ht="13.5" customHeight="1" x14ac:dyDescent="0.25">
      <c r="C143" s="101"/>
      <c r="D143" s="97"/>
      <c r="E143" s="102"/>
    </row>
    <row r="144" spans="1:5" x14ac:dyDescent="0.25">
      <c r="C144" s="101"/>
      <c r="D144" s="107"/>
      <c r="E144" s="104"/>
    </row>
    <row r="145" spans="1:5" x14ac:dyDescent="0.25">
      <c r="C145" s="101"/>
      <c r="D145" s="97"/>
      <c r="E145" s="102"/>
    </row>
    <row r="146" spans="1:5" x14ac:dyDescent="0.25">
      <c r="D146" s="120"/>
      <c r="E146" s="121"/>
    </row>
    <row r="147" spans="1:5" x14ac:dyDescent="0.25">
      <c r="C147" s="101"/>
      <c r="D147" s="105"/>
      <c r="E147" s="122"/>
    </row>
    <row r="148" spans="1:5" x14ac:dyDescent="0.25">
      <c r="C148" s="101"/>
      <c r="D148" s="107"/>
      <c r="E148" s="108"/>
    </row>
    <row r="149" spans="1:5" x14ac:dyDescent="0.25">
      <c r="D149" s="120"/>
      <c r="E149" s="125"/>
    </row>
    <row r="150" spans="1:5" x14ac:dyDescent="0.25">
      <c r="B150" s="101"/>
      <c r="D150" s="115"/>
      <c r="E150" s="19"/>
    </row>
    <row r="151" spans="1:5" x14ac:dyDescent="0.25">
      <c r="C151" s="101"/>
      <c r="D151" s="115"/>
      <c r="E151" s="102"/>
    </row>
    <row r="152" spans="1:5" x14ac:dyDescent="0.25">
      <c r="C152" s="101"/>
      <c r="D152" s="107"/>
      <c r="E152" s="108"/>
    </row>
    <row r="153" spans="1:5" x14ac:dyDescent="0.25">
      <c r="C153" s="101"/>
      <c r="D153" s="107"/>
      <c r="E153" s="108"/>
    </row>
    <row r="154" spans="1:5" x14ac:dyDescent="0.25">
      <c r="D154" s="97"/>
      <c r="E154" s="98"/>
    </row>
    <row r="155" spans="1:5" s="126" customFormat="1" ht="18" customHeight="1" x14ac:dyDescent="0.3">
      <c r="A155" s="187"/>
      <c r="B155" s="188"/>
      <c r="C155" s="188"/>
      <c r="D155" s="188"/>
      <c r="E155" s="188"/>
    </row>
    <row r="156" spans="1:5" ht="28.5" customHeight="1" x14ac:dyDescent="0.25">
      <c r="A156" s="117"/>
      <c r="B156" s="117"/>
      <c r="C156" s="117"/>
      <c r="D156" s="118"/>
      <c r="E156" s="119"/>
    </row>
    <row r="158" spans="1:5" ht="15.6" x14ac:dyDescent="0.25">
      <c r="A158" s="127"/>
      <c r="B158" s="101"/>
      <c r="C158" s="101"/>
      <c r="D158" s="3"/>
      <c r="E158" s="7"/>
    </row>
    <row r="159" spans="1:5" x14ac:dyDescent="0.25">
      <c r="A159" s="101"/>
      <c r="B159" s="101"/>
      <c r="C159" s="101"/>
      <c r="D159" s="3"/>
      <c r="E159" s="7"/>
    </row>
    <row r="160" spans="1:5" ht="17.25" customHeight="1" x14ac:dyDescent="0.25">
      <c r="A160" s="101"/>
      <c r="B160" s="101"/>
      <c r="C160" s="101"/>
      <c r="D160" s="3"/>
      <c r="E160" s="7"/>
    </row>
    <row r="161" spans="1:5" ht="13.5" customHeight="1" x14ac:dyDescent="0.25">
      <c r="A161" s="101"/>
      <c r="B161" s="101"/>
      <c r="C161" s="101"/>
      <c r="D161" s="3"/>
      <c r="E161" s="7"/>
    </row>
    <row r="162" spans="1:5" x14ac:dyDescent="0.25">
      <c r="A162" s="101"/>
      <c r="B162" s="101"/>
      <c r="C162" s="101"/>
      <c r="D162" s="3"/>
      <c r="E162" s="7"/>
    </row>
    <row r="163" spans="1:5" x14ac:dyDescent="0.25">
      <c r="A163" s="101"/>
      <c r="B163" s="101"/>
      <c r="C163" s="101"/>
    </row>
    <row r="164" spans="1:5" x14ac:dyDescent="0.25">
      <c r="A164" s="101"/>
      <c r="B164" s="101"/>
      <c r="C164" s="101"/>
      <c r="D164" s="3"/>
      <c r="E164" s="7"/>
    </row>
    <row r="165" spans="1:5" x14ac:dyDescent="0.25">
      <c r="A165" s="101"/>
      <c r="B165" s="101"/>
      <c r="C165" s="101"/>
      <c r="D165" s="3"/>
      <c r="E165" s="129"/>
    </row>
    <row r="166" spans="1:5" x14ac:dyDescent="0.25">
      <c r="A166" s="101"/>
      <c r="B166" s="101"/>
      <c r="C166" s="101"/>
      <c r="D166" s="3"/>
      <c r="E166" s="7"/>
    </row>
    <row r="167" spans="1:5" ht="22.5" customHeight="1" x14ac:dyDescent="0.25">
      <c r="A167" s="101"/>
      <c r="B167" s="101"/>
      <c r="C167" s="101"/>
      <c r="D167" s="3"/>
      <c r="E167" s="109"/>
    </row>
    <row r="168" spans="1:5" ht="22.5" customHeight="1" x14ac:dyDescent="0.25">
      <c r="D168" s="107"/>
      <c r="E168" s="110"/>
    </row>
  </sheetData>
  <mergeCells count="8">
    <mergeCell ref="B43:H43"/>
    <mergeCell ref="A155:E155"/>
    <mergeCell ref="A1:H1"/>
    <mergeCell ref="B3:H3"/>
    <mergeCell ref="B17:H17"/>
    <mergeCell ref="B19:H19"/>
    <mergeCell ref="B30:H30"/>
    <mergeCell ref="B32:H32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5"/>
  <sheetViews>
    <sheetView zoomScaleNormal="100" workbookViewId="0">
      <selection activeCell="M149" sqref="M149"/>
    </sheetView>
  </sheetViews>
  <sheetFormatPr defaultColWidth="11.44140625" defaultRowHeight="13.2" x14ac:dyDescent="0.25"/>
  <cols>
    <col min="1" max="1" width="12.5546875" style="51" customWidth="1"/>
    <col min="2" max="2" width="34.33203125" style="52" customWidth="1"/>
    <col min="3" max="10" width="15.77734375" style="53" customWidth="1"/>
    <col min="11" max="11" width="0" style="1" hidden="1" customWidth="1"/>
    <col min="12" max="12" width="11.44140625" style="1"/>
    <col min="13" max="13" width="11.6640625" style="1" bestFit="1" customWidth="1"/>
    <col min="14" max="16384" width="11.44140625" style="1"/>
  </cols>
  <sheetData>
    <row r="1" spans="1:13" ht="18" customHeight="1" x14ac:dyDescent="0.2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3" ht="12.75" customHeight="1" thickBot="1" x14ac:dyDescent="0.3">
      <c r="A2" s="2"/>
      <c r="B2" s="3"/>
      <c r="C2" s="3"/>
      <c r="D2" s="3"/>
      <c r="E2" s="3"/>
      <c r="F2" s="3"/>
      <c r="G2" s="3"/>
      <c r="H2" s="3"/>
      <c r="I2" s="3"/>
      <c r="J2" s="1" t="s">
        <v>1</v>
      </c>
    </row>
    <row r="3" spans="1:13" s="7" customFormat="1" ht="79.2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3" x14ac:dyDescent="0.25">
      <c r="A4" s="8"/>
      <c r="B4" s="9"/>
      <c r="C4" s="10"/>
      <c r="D4" s="10"/>
      <c r="E4" s="10"/>
      <c r="F4" s="10"/>
      <c r="G4" s="10"/>
      <c r="H4" s="10"/>
      <c r="I4" s="10"/>
      <c r="J4" s="11"/>
    </row>
    <row r="5" spans="1:13" s="7" customFormat="1" x14ac:dyDescent="0.25">
      <c r="A5" s="8"/>
      <c r="B5" s="12" t="s">
        <v>12</v>
      </c>
      <c r="C5" s="13">
        <f>SUM(D5:J5)</f>
        <v>4893820</v>
      </c>
      <c r="D5" s="13">
        <f>D8+D35+D44+D51+D57+D66+D69+D79+D85</f>
        <v>312000</v>
      </c>
      <c r="E5" s="13">
        <f>E8+E35+E44+E51+E66+E69+E79+E85</f>
        <v>1500</v>
      </c>
      <c r="F5" s="13">
        <f>F8+F35+F44+F51+F66+F79+F85</f>
        <v>27000</v>
      </c>
      <c r="G5" s="13">
        <f>G9+G23+G35+G44+G51+G63+G69+G79+G85</f>
        <v>4552320</v>
      </c>
      <c r="H5" s="13">
        <f>H9+H35+H44+H51+H63+H69+H79+H85</f>
        <v>1000</v>
      </c>
      <c r="I5" s="13">
        <f>I8+I35+I44+I51+I66+I79+I85</f>
        <v>0</v>
      </c>
      <c r="J5" s="14">
        <f>J8+J35+J44+J51+J66+J79+J85</f>
        <v>0</v>
      </c>
    </row>
    <row r="6" spans="1:13" ht="12.75" customHeight="1" x14ac:dyDescent="0.25">
      <c r="A6" s="8"/>
      <c r="B6" s="9"/>
      <c r="C6" s="10"/>
      <c r="D6" s="10"/>
      <c r="E6" s="10"/>
      <c r="F6" s="10"/>
      <c r="G6" s="10"/>
      <c r="H6" s="10"/>
      <c r="I6" s="10"/>
      <c r="J6" s="11"/>
    </row>
    <row r="7" spans="1:13" s="7" customFormat="1" x14ac:dyDescent="0.25">
      <c r="A7" s="15" t="s">
        <v>13</v>
      </c>
      <c r="B7" s="16" t="s">
        <v>14</v>
      </c>
      <c r="C7" s="13"/>
      <c r="D7" s="13"/>
      <c r="E7" s="17"/>
      <c r="F7" s="17"/>
      <c r="G7" s="17"/>
      <c r="H7" s="17"/>
      <c r="I7" s="17"/>
      <c r="J7" s="18"/>
      <c r="M7" s="19"/>
    </row>
    <row r="8" spans="1:13" s="7" customFormat="1" ht="12.75" customHeight="1" x14ac:dyDescent="0.25">
      <c r="A8" s="15" t="s">
        <v>15</v>
      </c>
      <c r="B8" s="16" t="s">
        <v>16</v>
      </c>
      <c r="C8" s="13">
        <f t="shared" ref="C8:C89" si="0">SUM(D8:J8)</f>
        <v>308000</v>
      </c>
      <c r="D8" s="13">
        <f>D9+D21</f>
        <v>308000</v>
      </c>
      <c r="E8" s="13"/>
      <c r="F8" s="13"/>
      <c r="G8" s="13">
        <f>SUM(G9+G21)</f>
        <v>0</v>
      </c>
      <c r="H8" s="13"/>
      <c r="I8" s="17"/>
      <c r="J8" s="18"/>
      <c r="M8" s="19"/>
    </row>
    <row r="9" spans="1:13" s="7" customFormat="1" x14ac:dyDescent="0.25">
      <c r="A9" s="8">
        <v>3</v>
      </c>
      <c r="B9" s="16" t="s">
        <v>17</v>
      </c>
      <c r="C9" s="13">
        <f t="shared" si="0"/>
        <v>308000</v>
      </c>
      <c r="D9" s="13">
        <f>D10+D14+D19</f>
        <v>308000</v>
      </c>
      <c r="E9" s="13">
        <f>E10+E14+E19</f>
        <v>0</v>
      </c>
      <c r="F9" s="13">
        <f>F10+F14+F19</f>
        <v>0</v>
      </c>
      <c r="G9" s="13">
        <f>G10+G14+G19</f>
        <v>0</v>
      </c>
      <c r="H9" s="13"/>
      <c r="I9" s="17"/>
      <c r="J9" s="18"/>
      <c r="M9" s="19"/>
    </row>
    <row r="10" spans="1:13" s="7" customFormat="1" x14ac:dyDescent="0.25">
      <c r="A10" s="8">
        <v>31</v>
      </c>
      <c r="B10" s="16" t="s">
        <v>18</v>
      </c>
      <c r="C10" s="13">
        <f t="shared" si="0"/>
        <v>0</v>
      </c>
      <c r="D10" s="13"/>
      <c r="E10" s="13"/>
      <c r="F10" s="13"/>
      <c r="G10" s="13">
        <f>SUM(G11:G13)</f>
        <v>0</v>
      </c>
      <c r="H10" s="13"/>
      <c r="I10" s="17"/>
      <c r="J10" s="18"/>
      <c r="M10" s="19"/>
    </row>
    <row r="11" spans="1:13" x14ac:dyDescent="0.25">
      <c r="A11" s="20">
        <v>311</v>
      </c>
      <c r="B11" s="9" t="s">
        <v>19</v>
      </c>
      <c r="C11" s="13">
        <f t="shared" si="0"/>
        <v>0</v>
      </c>
      <c r="D11" s="21">
        <v>0</v>
      </c>
      <c r="E11" s="21"/>
      <c r="F11" s="21"/>
      <c r="G11" s="21"/>
      <c r="H11" s="21"/>
      <c r="I11" s="10"/>
      <c r="J11" s="11"/>
      <c r="L11" s="7"/>
      <c r="M11" s="19"/>
    </row>
    <row r="12" spans="1:13" x14ac:dyDescent="0.25">
      <c r="A12" s="20">
        <v>312</v>
      </c>
      <c r="B12" s="9" t="s">
        <v>20</v>
      </c>
      <c r="C12" s="13">
        <f t="shared" si="0"/>
        <v>0</v>
      </c>
      <c r="D12" s="21">
        <v>0</v>
      </c>
      <c r="E12" s="21"/>
      <c r="F12" s="21"/>
      <c r="G12" s="21"/>
      <c r="H12" s="21"/>
      <c r="I12" s="10"/>
      <c r="J12" s="11"/>
      <c r="L12" s="7"/>
      <c r="M12" s="19"/>
    </row>
    <row r="13" spans="1:13" x14ac:dyDescent="0.25">
      <c r="A13" s="20">
        <v>313</v>
      </c>
      <c r="B13" s="9" t="s">
        <v>21</v>
      </c>
      <c r="C13" s="13">
        <f t="shared" si="0"/>
        <v>0</v>
      </c>
      <c r="D13" s="21">
        <v>0</v>
      </c>
      <c r="E13" s="21"/>
      <c r="F13" s="21"/>
      <c r="G13" s="21"/>
      <c r="H13" s="21"/>
      <c r="I13" s="10"/>
      <c r="J13" s="11"/>
      <c r="L13" s="7"/>
      <c r="M13" s="19"/>
    </row>
    <row r="14" spans="1:13" s="7" customFormat="1" x14ac:dyDescent="0.25">
      <c r="A14" s="8">
        <v>32</v>
      </c>
      <c r="B14" s="16" t="s">
        <v>22</v>
      </c>
      <c r="C14" s="13">
        <f t="shared" si="0"/>
        <v>308000</v>
      </c>
      <c r="D14" s="13">
        <f>(SUM(D15:D18))</f>
        <v>308000</v>
      </c>
      <c r="E14" s="13"/>
      <c r="F14" s="13"/>
      <c r="G14" s="13"/>
      <c r="H14" s="13"/>
      <c r="I14" s="17"/>
      <c r="J14" s="18"/>
    </row>
    <row r="15" spans="1:13" x14ac:dyDescent="0.25">
      <c r="A15" s="20">
        <v>321</v>
      </c>
      <c r="B15" s="9" t="s">
        <v>23</v>
      </c>
      <c r="C15" s="13">
        <f t="shared" si="0"/>
        <v>21000</v>
      </c>
      <c r="D15" s="21">
        <v>21000</v>
      </c>
      <c r="E15" s="21"/>
      <c r="F15" s="21"/>
      <c r="G15" s="21"/>
      <c r="H15" s="21"/>
      <c r="I15" s="10"/>
      <c r="J15" s="11"/>
    </row>
    <row r="16" spans="1:13" x14ac:dyDescent="0.25">
      <c r="A16" s="20">
        <v>322</v>
      </c>
      <c r="B16" s="9" t="s">
        <v>24</v>
      </c>
      <c r="C16" s="13">
        <f t="shared" si="0"/>
        <v>189194</v>
      </c>
      <c r="D16" s="21">
        <v>189194</v>
      </c>
      <c r="E16" s="21"/>
      <c r="F16" s="21"/>
      <c r="G16" s="21"/>
      <c r="H16" s="21"/>
      <c r="I16" s="10"/>
      <c r="J16" s="11"/>
    </row>
    <row r="17" spans="1:10" x14ac:dyDescent="0.25">
      <c r="A17" s="20">
        <v>323</v>
      </c>
      <c r="B17" s="9" t="s">
        <v>25</v>
      </c>
      <c r="C17" s="13">
        <f t="shared" si="0"/>
        <v>94956</v>
      </c>
      <c r="D17" s="21">
        <v>94956</v>
      </c>
      <c r="E17" s="21"/>
      <c r="F17" s="21"/>
      <c r="G17" s="21"/>
      <c r="H17" s="21"/>
      <c r="I17" s="10"/>
      <c r="J17" s="11"/>
    </row>
    <row r="18" spans="1:10" x14ac:dyDescent="0.25">
      <c r="A18" s="20">
        <v>329</v>
      </c>
      <c r="B18" s="9" t="s">
        <v>26</v>
      </c>
      <c r="C18" s="13">
        <f t="shared" si="0"/>
        <v>2850</v>
      </c>
      <c r="D18" s="21">
        <v>2850</v>
      </c>
      <c r="E18" s="21"/>
      <c r="F18" s="21"/>
      <c r="G18" s="21"/>
      <c r="H18" s="21"/>
      <c r="I18" s="10"/>
      <c r="J18" s="11"/>
    </row>
    <row r="19" spans="1:10" s="7" customFormat="1" x14ac:dyDescent="0.25">
      <c r="A19" s="8">
        <v>34</v>
      </c>
      <c r="B19" s="16" t="s">
        <v>27</v>
      </c>
      <c r="C19" s="13">
        <f t="shared" si="0"/>
        <v>0</v>
      </c>
      <c r="D19" s="13">
        <f>D20</f>
        <v>0</v>
      </c>
      <c r="E19" s="13"/>
      <c r="F19" s="13"/>
      <c r="G19" s="13"/>
      <c r="H19" s="13"/>
      <c r="I19" s="17"/>
      <c r="J19" s="18"/>
    </row>
    <row r="20" spans="1:10" x14ac:dyDescent="0.25">
      <c r="A20" s="20">
        <v>343</v>
      </c>
      <c r="B20" s="9" t="s">
        <v>28</v>
      </c>
      <c r="C20" s="13">
        <f t="shared" si="0"/>
        <v>0</v>
      </c>
      <c r="D20" s="21"/>
      <c r="E20" s="21"/>
      <c r="F20" s="21"/>
      <c r="G20" s="21"/>
      <c r="H20" s="21"/>
      <c r="I20" s="10"/>
      <c r="J20" s="11"/>
    </row>
    <row r="21" spans="1:10" x14ac:dyDescent="0.25">
      <c r="A21" s="8">
        <v>4</v>
      </c>
      <c r="B21" s="9" t="s">
        <v>29</v>
      </c>
      <c r="C21" s="13">
        <f t="shared" si="0"/>
        <v>0</v>
      </c>
      <c r="D21" s="21">
        <f>D22</f>
        <v>0</v>
      </c>
      <c r="E21" s="21"/>
      <c r="F21" s="21"/>
      <c r="G21" s="13">
        <f>SUM(G22)</f>
        <v>0</v>
      </c>
      <c r="H21" s="21"/>
      <c r="I21" s="10"/>
      <c r="J21" s="11"/>
    </row>
    <row r="22" spans="1:10" x14ac:dyDescent="0.25">
      <c r="A22" s="20">
        <v>422</v>
      </c>
      <c r="B22" s="9" t="s">
        <v>30</v>
      </c>
      <c r="C22" s="13">
        <f t="shared" si="0"/>
        <v>0</v>
      </c>
      <c r="D22" s="21">
        <v>0</v>
      </c>
      <c r="E22" s="21"/>
      <c r="F22" s="21"/>
      <c r="G22" s="21"/>
      <c r="H22" s="21"/>
      <c r="I22" s="10"/>
      <c r="J22" s="11"/>
    </row>
    <row r="23" spans="1:10" ht="26.4" x14ac:dyDescent="0.25">
      <c r="A23" s="20"/>
      <c r="B23" s="16" t="s">
        <v>31</v>
      </c>
      <c r="C23" s="13">
        <f>SUM(D23:J23)</f>
        <v>4247250</v>
      </c>
      <c r="D23" s="13">
        <f t="shared" ref="D23:J23" si="1">SUM(D24)</f>
        <v>0</v>
      </c>
      <c r="E23" s="13">
        <f t="shared" si="1"/>
        <v>0</v>
      </c>
      <c r="F23" s="13">
        <f t="shared" si="1"/>
        <v>0</v>
      </c>
      <c r="G23" s="13">
        <f t="shared" si="1"/>
        <v>4247250</v>
      </c>
      <c r="H23" s="13">
        <f t="shared" si="1"/>
        <v>0</v>
      </c>
      <c r="I23" s="13">
        <f t="shared" si="1"/>
        <v>0</v>
      </c>
      <c r="J23" s="13">
        <f t="shared" si="1"/>
        <v>0</v>
      </c>
    </row>
    <row r="24" spans="1:10" s="7" customFormat="1" x14ac:dyDescent="0.25">
      <c r="A24" s="8">
        <v>3</v>
      </c>
      <c r="B24" s="16" t="s">
        <v>17</v>
      </c>
      <c r="C24" s="13">
        <f t="shared" ref="C24:C33" si="2">SUM(D24:J24)</f>
        <v>4247250</v>
      </c>
      <c r="D24" s="13">
        <f>D25+D29+D35</f>
        <v>0</v>
      </c>
      <c r="E24" s="13">
        <f>E25+E29+E35</f>
        <v>0</v>
      </c>
      <c r="F24" s="13">
        <f>F25+F29+F35</f>
        <v>0</v>
      </c>
      <c r="G24" s="13">
        <f>G25+G29</f>
        <v>4247250</v>
      </c>
      <c r="H24" s="13"/>
      <c r="I24" s="17"/>
      <c r="J24" s="18"/>
    </row>
    <row r="25" spans="1:10" s="7" customFormat="1" x14ac:dyDescent="0.25">
      <c r="A25" s="8">
        <v>31</v>
      </c>
      <c r="B25" s="16" t="s">
        <v>18</v>
      </c>
      <c r="C25" s="13">
        <f t="shared" si="2"/>
        <v>4107500</v>
      </c>
      <c r="D25" s="13"/>
      <c r="E25" s="13"/>
      <c r="F25" s="13"/>
      <c r="G25" s="13">
        <v>4107500</v>
      </c>
      <c r="H25" s="13"/>
      <c r="I25" s="17"/>
      <c r="J25" s="18"/>
    </row>
    <row r="26" spans="1:10" x14ac:dyDescent="0.25">
      <c r="A26" s="20">
        <v>311</v>
      </c>
      <c r="B26" s="9" t="s">
        <v>19</v>
      </c>
      <c r="C26" s="13">
        <f t="shared" si="2"/>
        <v>3395000</v>
      </c>
      <c r="D26" s="21">
        <v>0</v>
      </c>
      <c r="E26" s="21"/>
      <c r="F26" s="21"/>
      <c r="G26" s="21">
        <v>3395000</v>
      </c>
      <c r="H26" s="21"/>
      <c r="I26" s="10"/>
      <c r="J26" s="11"/>
    </row>
    <row r="27" spans="1:10" x14ac:dyDescent="0.25">
      <c r="A27" s="20">
        <v>312</v>
      </c>
      <c r="B27" s="9" t="s">
        <v>20</v>
      </c>
      <c r="C27" s="13">
        <f t="shared" si="2"/>
        <v>152500</v>
      </c>
      <c r="D27" s="21">
        <v>0</v>
      </c>
      <c r="E27" s="21"/>
      <c r="F27" s="21"/>
      <c r="G27" s="21">
        <v>152500</v>
      </c>
      <c r="H27" s="21"/>
      <c r="I27" s="10"/>
      <c r="J27" s="11"/>
    </row>
    <row r="28" spans="1:10" x14ac:dyDescent="0.25">
      <c r="A28" s="20">
        <v>313</v>
      </c>
      <c r="B28" s="9" t="s">
        <v>21</v>
      </c>
      <c r="C28" s="13">
        <f t="shared" si="2"/>
        <v>560000</v>
      </c>
      <c r="D28" s="21">
        <v>0</v>
      </c>
      <c r="E28" s="21"/>
      <c r="F28" s="21"/>
      <c r="G28" s="21">
        <v>560000</v>
      </c>
      <c r="H28" s="21"/>
      <c r="I28" s="10"/>
      <c r="J28" s="11"/>
    </row>
    <row r="29" spans="1:10" s="7" customFormat="1" x14ac:dyDescent="0.25">
      <c r="A29" s="8">
        <v>32</v>
      </c>
      <c r="B29" s="16" t="s">
        <v>22</v>
      </c>
      <c r="C29" s="13">
        <f t="shared" si="2"/>
        <v>139750</v>
      </c>
      <c r="D29" s="13">
        <f>(SUM(D30:D33))</f>
        <v>0</v>
      </c>
      <c r="E29" s="13"/>
      <c r="F29" s="13"/>
      <c r="G29" s="13">
        <f>SUM(G30:G33)</f>
        <v>139750</v>
      </c>
      <c r="H29" s="13"/>
      <c r="I29" s="17"/>
      <c r="J29" s="18"/>
    </row>
    <row r="30" spans="1:10" x14ac:dyDescent="0.25">
      <c r="A30" s="20">
        <v>321</v>
      </c>
      <c r="B30" s="9" t="s">
        <v>23</v>
      </c>
      <c r="C30" s="13">
        <f t="shared" si="2"/>
        <v>130000</v>
      </c>
      <c r="D30" s="21"/>
      <c r="E30" s="21"/>
      <c r="F30" s="21"/>
      <c r="G30" s="21">
        <v>130000</v>
      </c>
      <c r="H30" s="21"/>
      <c r="I30" s="10"/>
      <c r="J30" s="11"/>
    </row>
    <row r="31" spans="1:10" x14ac:dyDescent="0.25">
      <c r="A31" s="20">
        <v>322</v>
      </c>
      <c r="B31" s="9" t="s">
        <v>24</v>
      </c>
      <c r="C31" s="13">
        <f t="shared" si="2"/>
        <v>0</v>
      </c>
      <c r="D31" s="21"/>
      <c r="E31" s="21"/>
      <c r="F31" s="21"/>
      <c r="G31" s="21"/>
      <c r="H31" s="21"/>
      <c r="I31" s="10"/>
      <c r="J31" s="11"/>
    </row>
    <row r="32" spans="1:10" x14ac:dyDescent="0.25">
      <c r="A32" s="20">
        <v>323</v>
      </c>
      <c r="B32" s="9" t="s">
        <v>25</v>
      </c>
      <c r="C32" s="13">
        <f t="shared" si="2"/>
        <v>0</v>
      </c>
      <c r="D32" s="21"/>
      <c r="E32" s="21"/>
      <c r="F32" s="21"/>
      <c r="G32" s="21"/>
      <c r="H32" s="21"/>
      <c r="I32" s="10"/>
      <c r="J32" s="11"/>
    </row>
    <row r="33" spans="1:10" x14ac:dyDescent="0.25">
      <c r="A33" s="20">
        <v>329</v>
      </c>
      <c r="B33" s="9" t="s">
        <v>26</v>
      </c>
      <c r="C33" s="13">
        <f t="shared" si="2"/>
        <v>9750</v>
      </c>
      <c r="D33" s="21"/>
      <c r="E33" s="21"/>
      <c r="F33" s="21"/>
      <c r="G33" s="21">
        <v>9750</v>
      </c>
      <c r="H33" s="21"/>
      <c r="I33" s="10"/>
      <c r="J33" s="11"/>
    </row>
    <row r="34" spans="1:10" x14ac:dyDescent="0.25">
      <c r="A34" s="20"/>
      <c r="B34" s="9"/>
      <c r="C34" s="13"/>
      <c r="D34" s="21"/>
      <c r="E34" s="21"/>
      <c r="F34" s="21"/>
      <c r="G34" s="21"/>
      <c r="H34" s="21"/>
      <c r="I34" s="10"/>
      <c r="J34" s="11"/>
    </row>
    <row r="35" spans="1:10" x14ac:dyDescent="0.25">
      <c r="A35" s="15" t="s">
        <v>32</v>
      </c>
      <c r="B35" s="16" t="s">
        <v>33</v>
      </c>
      <c r="C35" s="13">
        <f>SUM(D35:J35)</f>
        <v>127220</v>
      </c>
      <c r="D35" s="21"/>
      <c r="E35" s="21"/>
      <c r="F35" s="13">
        <f>F36</f>
        <v>0</v>
      </c>
      <c r="G35" s="13">
        <f>G36</f>
        <v>127220</v>
      </c>
      <c r="H35" s="21"/>
      <c r="I35" s="10"/>
      <c r="J35" s="11"/>
    </row>
    <row r="36" spans="1:10" x14ac:dyDescent="0.25">
      <c r="A36" s="8">
        <v>3</v>
      </c>
      <c r="B36" s="16" t="s">
        <v>17</v>
      </c>
      <c r="C36" s="13">
        <f t="shared" si="0"/>
        <v>127220</v>
      </c>
      <c r="D36" s="21"/>
      <c r="E36" s="21"/>
      <c r="F36" s="13">
        <f>F37+F41</f>
        <v>0</v>
      </c>
      <c r="G36" s="13">
        <f>G37+G41</f>
        <v>127220</v>
      </c>
      <c r="H36" s="21"/>
      <c r="I36" s="10"/>
      <c r="J36" s="11"/>
    </row>
    <row r="37" spans="1:10" x14ac:dyDescent="0.25">
      <c r="A37" s="8">
        <v>31</v>
      </c>
      <c r="B37" s="16" t="s">
        <v>18</v>
      </c>
      <c r="C37" s="13">
        <f t="shared" si="0"/>
        <v>109220</v>
      </c>
      <c r="D37" s="21"/>
      <c r="E37" s="21"/>
      <c r="F37" s="13">
        <f>F38+F39+F40</f>
        <v>0</v>
      </c>
      <c r="G37" s="13">
        <f>G38+G39+G40</f>
        <v>109220</v>
      </c>
      <c r="H37" s="21"/>
      <c r="I37" s="10"/>
      <c r="J37" s="11"/>
    </row>
    <row r="38" spans="1:10" x14ac:dyDescent="0.25">
      <c r="A38" s="20">
        <v>311</v>
      </c>
      <c r="B38" s="9" t="s">
        <v>19</v>
      </c>
      <c r="C38" s="13">
        <f t="shared" si="0"/>
        <v>93750</v>
      </c>
      <c r="D38" s="21"/>
      <c r="E38" s="21"/>
      <c r="F38" s="21"/>
      <c r="G38" s="21">
        <v>93750</v>
      </c>
      <c r="H38" s="21"/>
      <c r="I38" s="10"/>
      <c r="J38" s="11"/>
    </row>
    <row r="39" spans="1:10" x14ac:dyDescent="0.25">
      <c r="A39" s="20">
        <v>312</v>
      </c>
      <c r="B39" s="9" t="s">
        <v>20</v>
      </c>
      <c r="C39" s="13">
        <f t="shared" si="0"/>
        <v>0</v>
      </c>
      <c r="D39" s="21"/>
      <c r="E39" s="21"/>
      <c r="F39" s="21">
        <v>0</v>
      </c>
      <c r="G39" s="21">
        <v>0</v>
      </c>
      <c r="H39" s="21"/>
      <c r="I39" s="10"/>
      <c r="J39" s="11"/>
    </row>
    <row r="40" spans="1:10" x14ac:dyDescent="0.25">
      <c r="A40" s="20">
        <v>313</v>
      </c>
      <c r="B40" s="9" t="s">
        <v>21</v>
      </c>
      <c r="C40" s="13">
        <f t="shared" si="0"/>
        <v>15470</v>
      </c>
      <c r="D40" s="21"/>
      <c r="E40" s="21"/>
      <c r="F40" s="21"/>
      <c r="G40" s="21">
        <v>15470</v>
      </c>
      <c r="H40" s="21"/>
      <c r="I40" s="10"/>
      <c r="J40" s="11"/>
    </row>
    <row r="41" spans="1:10" x14ac:dyDescent="0.25">
      <c r="A41" s="8">
        <v>32</v>
      </c>
      <c r="B41" s="16" t="s">
        <v>22</v>
      </c>
      <c r="C41" s="13">
        <f t="shared" si="0"/>
        <v>18000</v>
      </c>
      <c r="D41" s="21"/>
      <c r="E41" s="21"/>
      <c r="F41" s="21">
        <f>F42</f>
        <v>0</v>
      </c>
      <c r="G41" s="21">
        <f>G42</f>
        <v>18000</v>
      </c>
      <c r="H41" s="21"/>
      <c r="I41" s="10"/>
      <c r="J41" s="11"/>
    </row>
    <row r="42" spans="1:10" s="7" customFormat="1" x14ac:dyDescent="0.25">
      <c r="A42" s="20">
        <v>322</v>
      </c>
      <c r="B42" s="9" t="s">
        <v>24</v>
      </c>
      <c r="C42" s="13">
        <f t="shared" si="0"/>
        <v>18000</v>
      </c>
      <c r="D42" s="13"/>
      <c r="E42" s="13"/>
      <c r="F42" s="13"/>
      <c r="G42" s="13">
        <v>18000</v>
      </c>
      <c r="H42" s="13"/>
      <c r="I42" s="17"/>
      <c r="J42" s="18"/>
    </row>
    <row r="43" spans="1:10" x14ac:dyDescent="0.25">
      <c r="A43" s="20">
        <v>323</v>
      </c>
      <c r="B43" s="9" t="s">
        <v>25</v>
      </c>
      <c r="C43" s="13">
        <f t="shared" si="0"/>
        <v>0</v>
      </c>
      <c r="D43" s="21"/>
      <c r="E43" s="21"/>
      <c r="F43" s="21"/>
      <c r="G43" s="21"/>
      <c r="H43" s="21"/>
      <c r="I43" s="10"/>
      <c r="J43" s="11"/>
    </row>
    <row r="44" spans="1:10" ht="26.4" x14ac:dyDescent="0.25">
      <c r="A44" s="15" t="s">
        <v>32</v>
      </c>
      <c r="B44" s="16" t="s">
        <v>34</v>
      </c>
      <c r="C44" s="13">
        <f t="shared" si="0"/>
        <v>10350</v>
      </c>
      <c r="D44" s="21"/>
      <c r="E44" s="21"/>
      <c r="F44" s="13">
        <f>F45+F50</f>
        <v>0</v>
      </c>
      <c r="G44" s="13">
        <f>G45+G50</f>
        <v>10350</v>
      </c>
      <c r="H44" s="21"/>
      <c r="I44" s="10"/>
      <c r="J44" s="11"/>
    </row>
    <row r="45" spans="1:10" x14ac:dyDescent="0.25">
      <c r="A45" s="8">
        <v>3</v>
      </c>
      <c r="B45" s="16" t="s">
        <v>17</v>
      </c>
      <c r="C45" s="13">
        <f t="shared" si="0"/>
        <v>10350</v>
      </c>
      <c r="D45" s="21"/>
      <c r="E45" s="21"/>
      <c r="F45" s="13">
        <f>F46+F47</f>
        <v>0</v>
      </c>
      <c r="G45" s="13">
        <f>G46+G47</f>
        <v>10350</v>
      </c>
      <c r="H45" s="21"/>
      <c r="I45" s="10"/>
      <c r="J45" s="11"/>
    </row>
    <row r="46" spans="1:10" x14ac:dyDescent="0.25">
      <c r="A46" s="8">
        <v>31</v>
      </c>
      <c r="B46" s="16" t="s">
        <v>18</v>
      </c>
      <c r="C46" s="13">
        <f t="shared" si="0"/>
        <v>0</v>
      </c>
      <c r="D46" s="21"/>
      <c r="E46" s="21"/>
      <c r="F46" s="13">
        <v>0</v>
      </c>
      <c r="G46" s="21"/>
      <c r="H46" s="21"/>
      <c r="I46" s="10"/>
      <c r="J46" s="11"/>
    </row>
    <row r="47" spans="1:10" x14ac:dyDescent="0.25">
      <c r="A47" s="8">
        <v>32</v>
      </c>
      <c r="B47" s="16" t="s">
        <v>22</v>
      </c>
      <c r="C47" s="13">
        <f t="shared" si="0"/>
        <v>10350</v>
      </c>
      <c r="D47" s="21"/>
      <c r="E47" s="21"/>
      <c r="F47" s="13">
        <f>F48</f>
        <v>0</v>
      </c>
      <c r="G47" s="13">
        <f>G48</f>
        <v>10350</v>
      </c>
      <c r="H47" s="21"/>
      <c r="I47" s="10"/>
      <c r="J47" s="11"/>
    </row>
    <row r="48" spans="1:10" s="7" customFormat="1" x14ac:dyDescent="0.25">
      <c r="A48" s="20">
        <v>322</v>
      </c>
      <c r="B48" s="9" t="s">
        <v>24</v>
      </c>
      <c r="C48" s="13">
        <f t="shared" si="0"/>
        <v>10350</v>
      </c>
      <c r="D48" s="13"/>
      <c r="E48" s="13"/>
      <c r="F48" s="21"/>
      <c r="G48" s="13">
        <v>10350</v>
      </c>
      <c r="H48" s="13"/>
      <c r="I48" s="17"/>
      <c r="J48" s="18"/>
    </row>
    <row r="49" spans="1:10" x14ac:dyDescent="0.25">
      <c r="A49" s="20">
        <v>323</v>
      </c>
      <c r="B49" s="9" t="s">
        <v>25</v>
      </c>
      <c r="C49" s="13">
        <f t="shared" si="0"/>
        <v>0</v>
      </c>
      <c r="D49" s="21"/>
      <c r="E49" s="21"/>
      <c r="F49" s="21"/>
      <c r="G49" s="21"/>
      <c r="H49" s="21"/>
      <c r="I49" s="10"/>
      <c r="J49" s="11"/>
    </row>
    <row r="50" spans="1:10" s="7" customFormat="1" x14ac:dyDescent="0.25">
      <c r="A50" s="8"/>
      <c r="B50" s="16"/>
      <c r="C50" s="13">
        <f t="shared" si="0"/>
        <v>0</v>
      </c>
      <c r="D50" s="13"/>
      <c r="E50" s="13"/>
      <c r="F50" s="13"/>
      <c r="G50" s="13"/>
      <c r="H50" s="13"/>
      <c r="I50" s="17"/>
      <c r="J50" s="18"/>
    </row>
    <row r="51" spans="1:10" x14ac:dyDescent="0.25">
      <c r="A51" s="15" t="s">
        <v>32</v>
      </c>
      <c r="B51" s="16" t="s">
        <v>35</v>
      </c>
      <c r="C51" s="13">
        <f t="shared" si="0"/>
        <v>2000</v>
      </c>
      <c r="D51" s="21"/>
      <c r="E51" s="21"/>
      <c r="F51" s="13"/>
      <c r="G51" s="13">
        <f>G52</f>
        <v>2000</v>
      </c>
      <c r="H51" s="21"/>
      <c r="I51" s="10"/>
      <c r="J51" s="11"/>
    </row>
    <row r="52" spans="1:10" x14ac:dyDescent="0.25">
      <c r="A52" s="8">
        <v>3</v>
      </c>
      <c r="B52" s="16" t="s">
        <v>17</v>
      </c>
      <c r="C52" s="13">
        <f t="shared" si="0"/>
        <v>2000</v>
      </c>
      <c r="D52" s="21"/>
      <c r="E52" s="21"/>
      <c r="F52" s="13"/>
      <c r="G52" s="13">
        <f>G53+G54</f>
        <v>2000</v>
      </c>
      <c r="H52" s="21"/>
      <c r="I52" s="10"/>
      <c r="J52" s="11"/>
    </row>
    <row r="53" spans="1:10" x14ac:dyDescent="0.25">
      <c r="A53" s="8">
        <v>31</v>
      </c>
      <c r="B53" s="16" t="s">
        <v>18</v>
      </c>
      <c r="C53" s="13">
        <f t="shared" si="0"/>
        <v>0</v>
      </c>
      <c r="D53" s="21"/>
      <c r="E53" s="21"/>
      <c r="F53" s="13"/>
      <c r="G53" s="13"/>
      <c r="H53" s="21"/>
      <c r="I53" s="10"/>
      <c r="J53" s="11"/>
    </row>
    <row r="54" spans="1:10" x14ac:dyDescent="0.25">
      <c r="A54" s="8">
        <v>32</v>
      </c>
      <c r="B54" s="16" t="s">
        <v>22</v>
      </c>
      <c r="C54" s="13">
        <f t="shared" si="0"/>
        <v>2000</v>
      </c>
      <c r="D54" s="21"/>
      <c r="E54" s="21"/>
      <c r="F54" s="13"/>
      <c r="G54" s="21">
        <v>2000</v>
      </c>
      <c r="H54" s="21"/>
      <c r="I54" s="10"/>
      <c r="J54" s="11"/>
    </row>
    <row r="55" spans="1:10" x14ac:dyDescent="0.25">
      <c r="A55" s="20">
        <v>321</v>
      </c>
      <c r="B55" s="9" t="s">
        <v>23</v>
      </c>
      <c r="C55" s="13">
        <f t="shared" si="0"/>
        <v>2000</v>
      </c>
      <c r="D55" s="21"/>
      <c r="E55" s="21"/>
      <c r="F55" s="13"/>
      <c r="G55" s="21">
        <v>2000</v>
      </c>
      <c r="H55" s="21"/>
      <c r="I55" s="10"/>
      <c r="J55" s="11"/>
    </row>
    <row r="56" spans="1:10" x14ac:dyDescent="0.25">
      <c r="A56" s="20"/>
      <c r="B56" s="9"/>
      <c r="C56" s="13"/>
      <c r="D56" s="21"/>
      <c r="E56" s="21"/>
      <c r="F56" s="13"/>
      <c r="G56" s="21"/>
      <c r="H56" s="21"/>
      <c r="I56" s="10"/>
      <c r="J56" s="11"/>
    </row>
    <row r="57" spans="1:10" x14ac:dyDescent="0.25">
      <c r="A57" s="15" t="s">
        <v>32</v>
      </c>
      <c r="B57" s="16" t="s">
        <v>36</v>
      </c>
      <c r="C57" s="13">
        <f>SUM(D57:J57)</f>
        <v>2000</v>
      </c>
      <c r="D57" s="21">
        <f>D58</f>
        <v>2000</v>
      </c>
      <c r="E57" s="21"/>
      <c r="F57" s="13"/>
      <c r="G57" s="13"/>
      <c r="H57" s="21"/>
      <c r="I57" s="10"/>
      <c r="J57" s="11"/>
    </row>
    <row r="58" spans="1:10" x14ac:dyDescent="0.25">
      <c r="A58" s="8">
        <v>3</v>
      </c>
      <c r="B58" s="16" t="s">
        <v>17</v>
      </c>
      <c r="C58" s="13">
        <f>SUM(D58:J58)</f>
        <v>2000</v>
      </c>
      <c r="D58" s="21">
        <f>D59+D60</f>
        <v>2000</v>
      </c>
      <c r="E58" s="21"/>
      <c r="F58" s="13"/>
      <c r="G58" s="13">
        <f>G59+G60</f>
        <v>0</v>
      </c>
      <c r="H58" s="21"/>
      <c r="I58" s="10"/>
      <c r="J58" s="11"/>
    </row>
    <row r="59" spans="1:10" x14ac:dyDescent="0.25">
      <c r="A59" s="8">
        <v>31</v>
      </c>
      <c r="B59" s="16" t="s">
        <v>18</v>
      </c>
      <c r="C59" s="13">
        <f>SUM(D59:J59)</f>
        <v>0</v>
      </c>
      <c r="D59" s="21">
        <v>0</v>
      </c>
      <c r="E59" s="21"/>
      <c r="F59" s="13"/>
      <c r="G59" s="13"/>
      <c r="H59" s="21"/>
      <c r="I59" s="10"/>
      <c r="J59" s="11"/>
    </row>
    <row r="60" spans="1:10" x14ac:dyDescent="0.25">
      <c r="A60" s="8">
        <v>32</v>
      </c>
      <c r="B60" s="16" t="s">
        <v>22</v>
      </c>
      <c r="C60" s="13">
        <f>SUM(D60:J60)</f>
        <v>2000</v>
      </c>
      <c r="D60" s="21">
        <f>D61</f>
        <v>2000</v>
      </c>
      <c r="E60" s="21"/>
      <c r="F60" s="13"/>
      <c r="G60" s="21"/>
      <c r="H60" s="21"/>
      <c r="I60" s="10"/>
      <c r="J60" s="11"/>
    </row>
    <row r="61" spans="1:10" x14ac:dyDescent="0.25">
      <c r="A61" s="8">
        <v>322</v>
      </c>
      <c r="B61" s="9" t="s">
        <v>24</v>
      </c>
      <c r="C61" s="13"/>
      <c r="D61" s="21">
        <v>2000</v>
      </c>
      <c r="E61" s="21"/>
      <c r="F61" s="13"/>
      <c r="G61" s="21"/>
      <c r="H61" s="21"/>
      <c r="I61" s="10"/>
      <c r="J61" s="11"/>
    </row>
    <row r="62" spans="1:10" x14ac:dyDescent="0.25">
      <c r="A62" s="8"/>
      <c r="B62" s="9"/>
      <c r="C62" s="13"/>
      <c r="D62" s="21"/>
      <c r="E62" s="21"/>
      <c r="F62" s="13"/>
      <c r="G62" s="21"/>
      <c r="H62" s="21"/>
      <c r="I62" s="10"/>
      <c r="J62" s="11"/>
    </row>
    <row r="63" spans="1:10" x14ac:dyDescent="0.25">
      <c r="A63" s="15" t="s">
        <v>32</v>
      </c>
      <c r="B63" s="16" t="s">
        <v>37</v>
      </c>
      <c r="C63" s="13">
        <f>C64+C66</f>
        <v>115000</v>
      </c>
      <c r="D63" s="13">
        <f>D64+D66</f>
        <v>0</v>
      </c>
      <c r="E63" s="13">
        <f>E64+E66</f>
        <v>0</v>
      </c>
      <c r="F63" s="13">
        <f>F64+F66</f>
        <v>0</v>
      </c>
      <c r="G63" s="13">
        <f>G64+G66</f>
        <v>115000</v>
      </c>
      <c r="H63" s="21"/>
      <c r="I63" s="10"/>
      <c r="J63" s="11"/>
    </row>
    <row r="64" spans="1:10" x14ac:dyDescent="0.25">
      <c r="A64" s="8">
        <v>37</v>
      </c>
      <c r="B64" s="16" t="s">
        <v>38</v>
      </c>
      <c r="C64" s="13">
        <f>SUM(D64:J64)</f>
        <v>83000</v>
      </c>
      <c r="D64" s="21">
        <f>D65</f>
        <v>0</v>
      </c>
      <c r="E64" s="21"/>
      <c r="F64" s="21"/>
      <c r="G64" s="13">
        <f>SUM(G65:G65)</f>
        <v>83000</v>
      </c>
      <c r="H64" s="21"/>
      <c r="I64" s="10"/>
      <c r="J64" s="11"/>
    </row>
    <row r="65" spans="1:10" x14ac:dyDescent="0.25">
      <c r="A65" s="20">
        <v>372</v>
      </c>
      <c r="B65" s="9" t="s">
        <v>39</v>
      </c>
      <c r="C65" s="13">
        <f>SUM(D65:J65)</f>
        <v>83000</v>
      </c>
      <c r="D65" s="21"/>
      <c r="E65" s="21"/>
      <c r="F65" s="21"/>
      <c r="G65" s="21">
        <v>83000</v>
      </c>
      <c r="H65" s="21"/>
      <c r="I65" s="10"/>
      <c r="J65" s="11"/>
    </row>
    <row r="66" spans="1:10" x14ac:dyDescent="0.25">
      <c r="A66" s="8">
        <v>4</v>
      </c>
      <c r="B66" s="9" t="s">
        <v>29</v>
      </c>
      <c r="C66" s="13">
        <f>SUM(D66:J66)</f>
        <v>32000</v>
      </c>
      <c r="D66" s="21"/>
      <c r="E66" s="21"/>
      <c r="F66" s="21"/>
      <c r="G66" s="13">
        <f>SUM(G67)</f>
        <v>32000</v>
      </c>
      <c r="H66" s="21"/>
      <c r="I66" s="10"/>
      <c r="J66" s="11"/>
    </row>
    <row r="67" spans="1:10" x14ac:dyDescent="0.25">
      <c r="A67" s="20">
        <v>424</v>
      </c>
      <c r="B67" s="9" t="s">
        <v>40</v>
      </c>
      <c r="C67" s="13">
        <f>SUM(D67:J67)</f>
        <v>32000</v>
      </c>
      <c r="D67" s="21"/>
      <c r="E67" s="21"/>
      <c r="F67" s="21"/>
      <c r="G67" s="21">
        <v>32000</v>
      </c>
      <c r="H67" s="21"/>
      <c r="I67" s="10"/>
      <c r="J67" s="11"/>
    </row>
    <row r="68" spans="1:10" x14ac:dyDescent="0.25">
      <c r="A68" s="20"/>
      <c r="B68" s="9"/>
      <c r="C68" s="13"/>
      <c r="D68" s="21"/>
      <c r="E68" s="21"/>
      <c r="F68" s="21"/>
      <c r="G68" s="21"/>
      <c r="H68" s="21"/>
      <c r="I68" s="10"/>
      <c r="J68" s="11"/>
    </row>
    <row r="69" spans="1:10" x14ac:dyDescent="0.25">
      <c r="A69" s="15" t="s">
        <v>32</v>
      </c>
      <c r="B69" s="16" t="s">
        <v>41</v>
      </c>
      <c r="C69" s="13">
        <f t="shared" ref="C69:H69" si="3">C70+C75</f>
        <v>11500</v>
      </c>
      <c r="D69" s="13">
        <f t="shared" si="3"/>
        <v>2000</v>
      </c>
      <c r="E69" s="13">
        <f t="shared" si="3"/>
        <v>1500</v>
      </c>
      <c r="F69" s="13">
        <f t="shared" si="3"/>
        <v>0</v>
      </c>
      <c r="G69" s="13">
        <f t="shared" si="3"/>
        <v>7000</v>
      </c>
      <c r="H69" s="13">
        <f t="shared" si="3"/>
        <v>1000</v>
      </c>
      <c r="I69" s="10"/>
      <c r="J69" s="11"/>
    </row>
    <row r="70" spans="1:10" x14ac:dyDescent="0.25">
      <c r="A70" s="20">
        <v>3</v>
      </c>
      <c r="B70" s="9" t="s">
        <v>17</v>
      </c>
      <c r="C70" s="13">
        <f>C71+C72</f>
        <v>8500</v>
      </c>
      <c r="D70" s="13">
        <f>D71+D72</f>
        <v>2000</v>
      </c>
      <c r="E70" s="13">
        <f>E71+E72</f>
        <v>1500</v>
      </c>
      <c r="F70" s="13">
        <f>F71+F72</f>
        <v>0</v>
      </c>
      <c r="G70" s="13">
        <f>G71+G72</f>
        <v>5000</v>
      </c>
      <c r="H70" s="21"/>
      <c r="I70" s="10"/>
      <c r="J70" s="11"/>
    </row>
    <row r="71" spans="1:10" x14ac:dyDescent="0.25">
      <c r="A71" s="8">
        <v>31</v>
      </c>
      <c r="B71" s="16" t="s">
        <v>18</v>
      </c>
      <c r="C71" s="13">
        <f t="shared" si="0"/>
        <v>0</v>
      </c>
      <c r="D71" s="21"/>
      <c r="E71" s="21"/>
      <c r="F71" s="13"/>
      <c r="G71" s="13"/>
      <c r="H71" s="21"/>
      <c r="I71" s="10"/>
      <c r="J71" s="11"/>
    </row>
    <row r="72" spans="1:10" x14ac:dyDescent="0.25">
      <c r="A72" s="8">
        <v>32</v>
      </c>
      <c r="B72" s="16" t="s">
        <v>22</v>
      </c>
      <c r="C72" s="13">
        <f t="shared" si="0"/>
        <v>8500</v>
      </c>
      <c r="D72" s="21">
        <f>D73+D74</f>
        <v>2000</v>
      </c>
      <c r="E72" s="21">
        <f>E73+E74</f>
        <v>1500</v>
      </c>
      <c r="F72" s="21">
        <f>F73+F74</f>
        <v>0</v>
      </c>
      <c r="G72" s="21">
        <f>G73+G74</f>
        <v>5000</v>
      </c>
      <c r="H72" s="21">
        <f>H73+H74</f>
        <v>0</v>
      </c>
      <c r="I72" s="10"/>
      <c r="J72" s="11"/>
    </row>
    <row r="73" spans="1:10" x14ac:dyDescent="0.25">
      <c r="A73" s="20">
        <v>321</v>
      </c>
      <c r="B73" s="9" t="s">
        <v>23</v>
      </c>
      <c r="C73" s="13">
        <f t="shared" si="0"/>
        <v>2000</v>
      </c>
      <c r="D73" s="21"/>
      <c r="E73" s="21">
        <v>0</v>
      </c>
      <c r="F73" s="13"/>
      <c r="G73" s="21">
        <v>2000</v>
      </c>
      <c r="H73" s="21"/>
      <c r="I73" s="10"/>
      <c r="J73" s="11"/>
    </row>
    <row r="74" spans="1:10" x14ac:dyDescent="0.25">
      <c r="A74" s="20">
        <v>322</v>
      </c>
      <c r="B74" s="9" t="s">
        <v>24</v>
      </c>
      <c r="C74" s="13">
        <f t="shared" si="0"/>
        <v>6500</v>
      </c>
      <c r="D74" s="21">
        <v>2000</v>
      </c>
      <c r="E74" s="21">
        <v>1500</v>
      </c>
      <c r="F74" s="13"/>
      <c r="G74" s="21">
        <v>3000</v>
      </c>
      <c r="H74" s="21"/>
      <c r="I74" s="10"/>
      <c r="J74" s="11"/>
    </row>
    <row r="75" spans="1:10" s="7" customFormat="1" ht="26.4" x14ac:dyDescent="0.25">
      <c r="A75" s="8">
        <v>4</v>
      </c>
      <c r="B75" s="16" t="s">
        <v>42</v>
      </c>
      <c r="C75" s="13">
        <f t="shared" si="0"/>
        <v>3000</v>
      </c>
      <c r="D75" s="13"/>
      <c r="E75" s="13"/>
      <c r="F75" s="13"/>
      <c r="G75" s="13">
        <f>G76</f>
        <v>2000</v>
      </c>
      <c r="H75" s="13">
        <f>H76</f>
        <v>1000</v>
      </c>
      <c r="I75" s="17"/>
      <c r="J75" s="18"/>
    </row>
    <row r="76" spans="1:10" ht="26.4" x14ac:dyDescent="0.25">
      <c r="A76" s="8">
        <v>42</v>
      </c>
      <c r="B76" s="16" t="s">
        <v>43</v>
      </c>
      <c r="C76" s="13">
        <f t="shared" si="0"/>
        <v>3000</v>
      </c>
      <c r="D76" s="21"/>
      <c r="E76" s="21"/>
      <c r="F76" s="21"/>
      <c r="G76" s="21">
        <f>G77</f>
        <v>2000</v>
      </c>
      <c r="H76" s="21">
        <f>H77</f>
        <v>1000</v>
      </c>
      <c r="I76" s="10"/>
      <c r="J76" s="11"/>
    </row>
    <row r="77" spans="1:10" x14ac:dyDescent="0.25">
      <c r="A77" s="20">
        <v>422</v>
      </c>
      <c r="B77" s="9" t="s">
        <v>44</v>
      </c>
      <c r="C77" s="13">
        <f t="shared" si="0"/>
        <v>3000</v>
      </c>
      <c r="D77" s="21"/>
      <c r="E77" s="21"/>
      <c r="F77" s="21"/>
      <c r="G77" s="21">
        <v>2000</v>
      </c>
      <c r="H77" s="21">
        <v>1000</v>
      </c>
      <c r="I77" s="10"/>
      <c r="J77" s="11"/>
    </row>
    <row r="78" spans="1:10" x14ac:dyDescent="0.25">
      <c r="A78" s="8"/>
      <c r="B78" s="16"/>
      <c r="C78" s="13">
        <f t="shared" si="0"/>
        <v>0</v>
      </c>
      <c r="D78" s="21"/>
      <c r="E78" s="21"/>
      <c r="F78" s="13"/>
      <c r="G78" s="21"/>
      <c r="H78" s="21"/>
      <c r="I78" s="10"/>
      <c r="J78" s="11"/>
    </row>
    <row r="79" spans="1:10" x14ac:dyDescent="0.25">
      <c r="A79" s="15" t="s">
        <v>32</v>
      </c>
      <c r="B79" s="16" t="s">
        <v>45</v>
      </c>
      <c r="C79" s="13">
        <f t="shared" si="0"/>
        <v>43500</v>
      </c>
      <c r="D79" s="21"/>
      <c r="E79" s="21"/>
      <c r="F79" s="13">
        <f>F80</f>
        <v>0</v>
      </c>
      <c r="G79" s="13">
        <f>G80</f>
        <v>43500</v>
      </c>
      <c r="H79" s="21"/>
      <c r="I79" s="10"/>
      <c r="J79" s="11"/>
    </row>
    <row r="80" spans="1:10" x14ac:dyDescent="0.25">
      <c r="A80" s="8">
        <v>3</v>
      </c>
      <c r="B80" s="16" t="s">
        <v>17</v>
      </c>
      <c r="C80" s="13">
        <f t="shared" si="0"/>
        <v>43500</v>
      </c>
      <c r="D80" s="21"/>
      <c r="E80" s="21"/>
      <c r="F80" s="13">
        <f>F81+F82</f>
        <v>0</v>
      </c>
      <c r="G80" s="13">
        <f>G81+G82</f>
        <v>43500</v>
      </c>
      <c r="H80" s="21"/>
      <c r="I80" s="10"/>
      <c r="J80" s="11"/>
    </row>
    <row r="81" spans="1:11" x14ac:dyDescent="0.25">
      <c r="A81" s="8">
        <v>31</v>
      </c>
      <c r="B81" s="16" t="s">
        <v>18</v>
      </c>
      <c r="C81" s="13">
        <f t="shared" si="0"/>
        <v>0</v>
      </c>
      <c r="D81" s="21"/>
      <c r="E81" s="21"/>
      <c r="F81" s="13">
        <v>0</v>
      </c>
      <c r="G81" s="21"/>
      <c r="H81" s="21"/>
      <c r="I81" s="10"/>
      <c r="J81" s="11"/>
    </row>
    <row r="82" spans="1:11" x14ac:dyDescent="0.25">
      <c r="A82" s="8">
        <v>32</v>
      </c>
      <c r="B82" s="16" t="s">
        <v>22</v>
      </c>
      <c r="C82" s="13">
        <f t="shared" si="0"/>
        <v>43500</v>
      </c>
      <c r="D82" s="21"/>
      <c r="E82" s="21"/>
      <c r="F82" s="13">
        <f>F83</f>
        <v>0</v>
      </c>
      <c r="G82" s="13">
        <f>G83</f>
        <v>43500</v>
      </c>
      <c r="H82" s="21"/>
      <c r="I82" s="10"/>
      <c r="J82" s="11"/>
    </row>
    <row r="83" spans="1:11" s="7" customFormat="1" x14ac:dyDescent="0.25">
      <c r="A83" s="20">
        <v>322</v>
      </c>
      <c r="B83" s="9" t="s">
        <v>24</v>
      </c>
      <c r="C83" s="13">
        <f t="shared" si="0"/>
        <v>43500</v>
      </c>
      <c r="D83" s="13"/>
      <c r="E83" s="13"/>
      <c r="F83" s="21"/>
      <c r="G83" s="13">
        <v>43500</v>
      </c>
      <c r="H83" s="13"/>
      <c r="I83" s="17"/>
      <c r="J83" s="18"/>
    </row>
    <row r="84" spans="1:11" x14ac:dyDescent="0.25">
      <c r="A84" s="8"/>
      <c r="B84" s="16"/>
      <c r="C84" s="13">
        <f t="shared" si="0"/>
        <v>0</v>
      </c>
      <c r="D84" s="21"/>
      <c r="E84" s="21"/>
      <c r="F84" s="13"/>
      <c r="G84" s="21"/>
      <c r="H84" s="21"/>
      <c r="I84" s="10"/>
      <c r="J84" s="11"/>
    </row>
    <row r="85" spans="1:11" x14ac:dyDescent="0.25">
      <c r="A85" s="15" t="s">
        <v>32</v>
      </c>
      <c r="B85" s="16" t="s">
        <v>46</v>
      </c>
      <c r="C85" s="13">
        <f t="shared" si="0"/>
        <v>27000</v>
      </c>
      <c r="D85" s="21"/>
      <c r="E85" s="21"/>
      <c r="F85" s="13">
        <f>F86</f>
        <v>27000</v>
      </c>
      <c r="G85" s="13">
        <f>G86</f>
        <v>0</v>
      </c>
      <c r="H85" s="21"/>
      <c r="I85" s="10"/>
      <c r="J85" s="11"/>
    </row>
    <row r="86" spans="1:11" x14ac:dyDescent="0.25">
      <c r="A86" s="8">
        <v>3</v>
      </c>
      <c r="B86" s="16" t="s">
        <v>17</v>
      </c>
      <c r="C86" s="13">
        <f t="shared" si="0"/>
        <v>27000</v>
      </c>
      <c r="D86" s="21"/>
      <c r="E86" s="21"/>
      <c r="F86" s="13">
        <f>F87+F88</f>
        <v>27000</v>
      </c>
      <c r="G86" s="13">
        <f>G87+G88</f>
        <v>0</v>
      </c>
      <c r="H86" s="21"/>
      <c r="I86" s="10"/>
      <c r="J86" s="11"/>
    </row>
    <row r="87" spans="1:11" x14ac:dyDescent="0.25">
      <c r="A87" s="8">
        <v>31</v>
      </c>
      <c r="B87" s="16" t="s">
        <v>18</v>
      </c>
      <c r="C87" s="13">
        <f t="shared" si="0"/>
        <v>0</v>
      </c>
      <c r="D87" s="21"/>
      <c r="E87" s="21"/>
      <c r="F87" s="13">
        <v>0</v>
      </c>
      <c r="G87" s="21"/>
      <c r="H87" s="21"/>
      <c r="I87" s="10"/>
      <c r="J87" s="11"/>
    </row>
    <row r="88" spans="1:11" x14ac:dyDescent="0.25">
      <c r="A88" s="8">
        <v>32</v>
      </c>
      <c r="B88" s="16" t="s">
        <v>22</v>
      </c>
      <c r="C88" s="13">
        <f t="shared" si="0"/>
        <v>27000</v>
      </c>
      <c r="D88" s="21"/>
      <c r="E88" s="21"/>
      <c r="F88" s="13">
        <f>F89</f>
        <v>27000</v>
      </c>
      <c r="G88" s="13">
        <f>G89</f>
        <v>0</v>
      </c>
      <c r="H88" s="21"/>
      <c r="I88" s="10"/>
      <c r="J88" s="11"/>
    </row>
    <row r="89" spans="1:11" s="28" customFormat="1" ht="13.8" thickBot="1" x14ac:dyDescent="0.3">
      <c r="A89" s="22">
        <v>322</v>
      </c>
      <c r="B89" s="23" t="s">
        <v>24</v>
      </c>
      <c r="C89" s="24">
        <f t="shared" si="0"/>
        <v>27000</v>
      </c>
      <c r="D89" s="24"/>
      <c r="E89" s="24"/>
      <c r="F89" s="25">
        <v>27000</v>
      </c>
      <c r="G89" s="24">
        <v>0</v>
      </c>
      <c r="H89" s="24"/>
      <c r="I89" s="26"/>
      <c r="J89" s="27"/>
      <c r="K89" s="7"/>
    </row>
    <row r="90" spans="1:11" s="7" customFormat="1" x14ac:dyDescent="0.25">
      <c r="A90" s="29"/>
      <c r="B90" s="30"/>
      <c r="C90" s="19"/>
      <c r="D90" s="19"/>
      <c r="E90" s="19"/>
      <c r="F90" s="31"/>
      <c r="G90" s="19"/>
      <c r="H90" s="19"/>
    </row>
    <row r="91" spans="1:11" s="7" customFormat="1" x14ac:dyDescent="0.25">
      <c r="A91" s="29"/>
      <c r="B91" s="30"/>
      <c r="C91" s="19"/>
      <c r="D91" s="19"/>
      <c r="E91" s="19"/>
      <c r="F91" s="31"/>
      <c r="G91" s="19"/>
      <c r="H91" s="19"/>
    </row>
    <row r="92" spans="1:11" s="7" customFormat="1" x14ac:dyDescent="0.25">
      <c r="A92" s="29"/>
      <c r="B92" s="30"/>
      <c r="C92" s="19"/>
      <c r="D92" s="19"/>
      <c r="E92" s="19"/>
      <c r="F92" s="31"/>
      <c r="G92" s="19"/>
      <c r="H92" s="19"/>
    </row>
    <row r="93" spans="1:11" x14ac:dyDescent="0.25">
      <c r="A93" s="2"/>
      <c r="B93" s="32"/>
      <c r="C93" s="1"/>
      <c r="D93" s="1"/>
      <c r="E93" s="1"/>
      <c r="F93" s="19"/>
      <c r="G93" s="1"/>
      <c r="H93" s="1"/>
      <c r="I93" s="1"/>
      <c r="J93" s="1"/>
    </row>
    <row r="94" spans="1:11" x14ac:dyDescent="0.25">
      <c r="A94" s="2"/>
      <c r="B94" s="32"/>
      <c r="C94" s="1"/>
      <c r="D94" s="1"/>
      <c r="E94" s="1"/>
      <c r="F94" s="19"/>
      <c r="G94" s="1"/>
      <c r="H94" s="1"/>
      <c r="I94" s="1"/>
      <c r="J94" s="1"/>
    </row>
    <row r="95" spans="1:11" x14ac:dyDescent="0.25">
      <c r="A95" s="2"/>
      <c r="B95" s="32"/>
      <c r="C95" s="1"/>
      <c r="D95" s="1"/>
      <c r="E95" s="1"/>
      <c r="F95" s="19"/>
      <c r="G95" s="1"/>
      <c r="H95" s="1"/>
      <c r="I95" s="1"/>
      <c r="J95" s="1"/>
    </row>
    <row r="96" spans="1:11" ht="13.8" thickBot="1" x14ac:dyDescent="0.3">
      <c r="A96" s="33"/>
      <c r="B96" s="34"/>
      <c r="C96" s="35"/>
      <c r="D96" s="35"/>
      <c r="E96" s="35"/>
      <c r="F96" s="36"/>
      <c r="G96" s="35"/>
      <c r="H96" s="35"/>
      <c r="I96" s="35"/>
      <c r="J96" s="35"/>
    </row>
    <row r="97" spans="1:13" ht="79.2" x14ac:dyDescent="0.25">
      <c r="A97" s="4" t="s">
        <v>2</v>
      </c>
      <c r="B97" s="5" t="s">
        <v>3</v>
      </c>
      <c r="C97" s="5" t="s">
        <v>47</v>
      </c>
      <c r="D97" s="5" t="s">
        <v>5</v>
      </c>
      <c r="E97" s="5" t="s">
        <v>6</v>
      </c>
      <c r="F97" s="5" t="s">
        <v>7</v>
      </c>
      <c r="G97" s="5" t="s">
        <v>8</v>
      </c>
      <c r="H97" s="5" t="s">
        <v>9</v>
      </c>
      <c r="I97" s="5" t="s">
        <v>10</v>
      </c>
      <c r="J97" s="6" t="s">
        <v>11</v>
      </c>
    </row>
    <row r="98" spans="1:13" x14ac:dyDescent="0.25">
      <c r="A98" s="20"/>
      <c r="B98" s="9"/>
      <c r="C98" s="10"/>
      <c r="D98" s="10"/>
      <c r="E98" s="10"/>
      <c r="F98" s="10"/>
      <c r="G98" s="10"/>
      <c r="H98" s="10"/>
      <c r="I98" s="10"/>
      <c r="J98" s="11"/>
    </row>
    <row r="99" spans="1:13" x14ac:dyDescent="0.25">
      <c r="A99" s="20"/>
      <c r="B99" s="12" t="s">
        <v>12</v>
      </c>
      <c r="C99" s="37">
        <f>SUM(D99:H99)</f>
        <v>5037137.5</v>
      </c>
      <c r="D99" s="37">
        <f>D102+D128+D144</f>
        <v>457317.5</v>
      </c>
      <c r="E99" s="37">
        <f>E102+E115+E120+E124+E128+E133+E139+E144</f>
        <v>1500</v>
      </c>
      <c r="F99" s="37">
        <f>F102+F115+F120+F124+F128+F133+F139+F144</f>
        <v>27000</v>
      </c>
      <c r="G99" s="37">
        <f>G102+G116+G120+G124+G128+G133+G139+G144+G108</f>
        <v>4551320</v>
      </c>
      <c r="H99" s="37">
        <f>H131</f>
        <v>0</v>
      </c>
      <c r="I99" s="10"/>
      <c r="J99" s="11"/>
    </row>
    <row r="100" spans="1:13" x14ac:dyDescent="0.25">
      <c r="A100" s="20"/>
      <c r="B100" s="9"/>
      <c r="C100" s="10"/>
      <c r="D100" s="10"/>
      <c r="E100" s="10"/>
      <c r="F100" s="10"/>
      <c r="G100" s="10"/>
      <c r="H100" s="10"/>
      <c r="I100" s="10"/>
      <c r="J100" s="11"/>
    </row>
    <row r="101" spans="1:13" s="7" customFormat="1" x14ac:dyDescent="0.25">
      <c r="A101" s="15" t="s">
        <v>13</v>
      </c>
      <c r="B101" s="16" t="s">
        <v>14</v>
      </c>
      <c r="C101" s="13"/>
      <c r="D101" s="13"/>
      <c r="E101" s="13"/>
      <c r="F101" s="13"/>
      <c r="G101" s="13"/>
      <c r="H101" s="17"/>
      <c r="I101" s="17"/>
      <c r="J101" s="18"/>
    </row>
    <row r="102" spans="1:13" x14ac:dyDescent="0.25">
      <c r="A102" s="15" t="s">
        <v>15</v>
      </c>
      <c r="B102" s="16" t="s">
        <v>16</v>
      </c>
      <c r="C102" s="38">
        <f>SUM(D102:J102)</f>
        <v>453317.5</v>
      </c>
      <c r="D102" s="38">
        <f>D103</f>
        <v>453317.5</v>
      </c>
      <c r="E102" s="21">
        <f>E103</f>
        <v>0</v>
      </c>
      <c r="F102" s="21">
        <f>F103</f>
        <v>0</v>
      </c>
      <c r="G102" s="21">
        <f>G103</f>
        <v>0</v>
      </c>
      <c r="H102" s="10"/>
      <c r="I102" s="10"/>
      <c r="J102" s="11"/>
    </row>
    <row r="103" spans="1:13" x14ac:dyDescent="0.25">
      <c r="A103" s="8">
        <v>3</v>
      </c>
      <c r="B103" s="16" t="s">
        <v>17</v>
      </c>
      <c r="C103" s="38">
        <f>SUM(D103:J103)</f>
        <v>453317.5</v>
      </c>
      <c r="D103" s="38">
        <f>D104+D105</f>
        <v>453317.5</v>
      </c>
      <c r="E103" s="21">
        <f>E104+E105</f>
        <v>0</v>
      </c>
      <c r="F103" s="21">
        <f>F104+F105</f>
        <v>0</v>
      </c>
      <c r="G103" s="21">
        <f>G104+G105</f>
        <v>0</v>
      </c>
      <c r="H103" s="10"/>
      <c r="I103" s="10"/>
      <c r="J103" s="11"/>
      <c r="M103" s="39"/>
    </row>
    <row r="104" spans="1:13" x14ac:dyDescent="0.25">
      <c r="A104" s="8">
        <v>31</v>
      </c>
      <c r="B104" s="16" t="s">
        <v>18</v>
      </c>
      <c r="C104" s="38">
        <f>SUM(D104:J104)</f>
        <v>0</v>
      </c>
      <c r="D104" s="38"/>
      <c r="E104" s="21"/>
      <c r="F104" s="21"/>
      <c r="G104" s="21"/>
      <c r="H104" s="10"/>
      <c r="I104" s="10"/>
      <c r="J104" s="11"/>
      <c r="M104" s="39"/>
    </row>
    <row r="105" spans="1:13" x14ac:dyDescent="0.25">
      <c r="A105" s="8">
        <v>32</v>
      </c>
      <c r="B105" s="16" t="s">
        <v>22</v>
      </c>
      <c r="C105" s="38">
        <f>SUM(D105:J105)</f>
        <v>453317.5</v>
      </c>
      <c r="D105" s="38">
        <v>453317.5</v>
      </c>
      <c r="E105" s="21"/>
      <c r="F105" s="21"/>
      <c r="G105" s="21"/>
      <c r="H105" s="10"/>
      <c r="I105" s="10"/>
      <c r="J105" s="11"/>
      <c r="M105" s="31"/>
    </row>
    <row r="106" spans="1:13" x14ac:dyDescent="0.25">
      <c r="A106" s="8">
        <v>34</v>
      </c>
      <c r="B106" s="16" t="s">
        <v>27</v>
      </c>
      <c r="C106" s="21">
        <f>SUM(D106:J106)</f>
        <v>0</v>
      </c>
      <c r="D106" s="21"/>
      <c r="E106" s="21"/>
      <c r="F106" s="21"/>
      <c r="G106" s="21"/>
      <c r="H106" s="10"/>
      <c r="I106" s="10"/>
      <c r="J106" s="11"/>
      <c r="M106" s="39"/>
    </row>
    <row r="107" spans="1:13" x14ac:dyDescent="0.25">
      <c r="A107" s="8"/>
      <c r="B107" s="16"/>
      <c r="C107" s="21"/>
      <c r="D107" s="21"/>
      <c r="E107" s="21"/>
      <c r="F107" s="21"/>
      <c r="G107" s="21"/>
      <c r="H107" s="10"/>
      <c r="I107" s="10"/>
      <c r="J107" s="40"/>
      <c r="M107" s="31"/>
    </row>
    <row r="108" spans="1:13" ht="26.4" x14ac:dyDescent="0.25">
      <c r="A108" s="20"/>
      <c r="B108" s="16" t="s">
        <v>31</v>
      </c>
      <c r="C108" s="13">
        <f>SUM(D108:J108)</f>
        <v>4247250</v>
      </c>
      <c r="D108" s="13">
        <f t="shared" ref="D108:J108" si="4">SUM(D109)</f>
        <v>0</v>
      </c>
      <c r="E108" s="13">
        <f t="shared" si="4"/>
        <v>0</v>
      </c>
      <c r="F108" s="13">
        <f t="shared" si="4"/>
        <v>0</v>
      </c>
      <c r="G108" s="13">
        <f t="shared" si="4"/>
        <v>4247250</v>
      </c>
      <c r="H108" s="13">
        <f t="shared" si="4"/>
        <v>0</v>
      </c>
      <c r="I108" s="13">
        <f t="shared" si="4"/>
        <v>0</v>
      </c>
      <c r="J108" s="13">
        <f t="shared" si="4"/>
        <v>0</v>
      </c>
      <c r="M108" s="31"/>
    </row>
    <row r="109" spans="1:13" x14ac:dyDescent="0.25">
      <c r="A109" s="8">
        <v>3</v>
      </c>
      <c r="B109" s="16" t="s">
        <v>17</v>
      </c>
      <c r="C109" s="21">
        <f>C110+C111</f>
        <v>4247250</v>
      </c>
      <c r="D109" s="21"/>
      <c r="E109" s="21">
        <f>E110+E111</f>
        <v>0</v>
      </c>
      <c r="F109" s="21">
        <f>F110+F111</f>
        <v>0</v>
      </c>
      <c r="G109" s="21">
        <f>G110+G111</f>
        <v>4247250</v>
      </c>
      <c r="H109" s="10"/>
      <c r="I109" s="10"/>
      <c r="J109" s="11"/>
    </row>
    <row r="110" spans="1:13" x14ac:dyDescent="0.25">
      <c r="A110" s="8">
        <v>31</v>
      </c>
      <c r="B110" s="16" t="s">
        <v>18</v>
      </c>
      <c r="C110" s="21">
        <v>4107500</v>
      </c>
      <c r="D110" s="21"/>
      <c r="E110" s="21"/>
      <c r="F110" s="21"/>
      <c r="G110" s="21">
        <v>4107500</v>
      </c>
      <c r="H110" s="10"/>
      <c r="I110" s="10"/>
      <c r="J110" s="11"/>
    </row>
    <row r="111" spans="1:13" x14ac:dyDescent="0.25">
      <c r="A111" s="8">
        <v>32</v>
      </c>
      <c r="B111" s="16" t="s">
        <v>22</v>
      </c>
      <c r="C111" s="21">
        <v>139750</v>
      </c>
      <c r="D111" s="21"/>
      <c r="E111" s="21"/>
      <c r="F111" s="21"/>
      <c r="G111" s="21">
        <v>139750</v>
      </c>
      <c r="H111" s="10"/>
      <c r="I111" s="10"/>
      <c r="J111" s="11"/>
    </row>
    <row r="112" spans="1:13" x14ac:dyDescent="0.25">
      <c r="A112" s="8">
        <v>34</v>
      </c>
      <c r="B112" s="16" t="s">
        <v>27</v>
      </c>
      <c r="C112" s="21">
        <v>0</v>
      </c>
      <c r="D112" s="21"/>
      <c r="E112" s="21"/>
      <c r="F112" s="21"/>
      <c r="G112" s="21"/>
      <c r="H112" s="10"/>
      <c r="I112" s="10"/>
      <c r="J112" s="11"/>
    </row>
    <row r="113" spans="1:10" x14ac:dyDescent="0.25">
      <c r="A113" s="20"/>
      <c r="B113" s="16"/>
      <c r="C113" s="13"/>
      <c r="D113" s="13"/>
      <c r="E113" s="13"/>
      <c r="F113" s="13"/>
      <c r="G113" s="13"/>
      <c r="H113" s="13"/>
      <c r="I113" s="13"/>
      <c r="J113" s="41"/>
    </row>
    <row r="114" spans="1:10" x14ac:dyDescent="0.25">
      <c r="A114" s="20"/>
      <c r="B114" s="16"/>
      <c r="C114" s="13"/>
      <c r="D114" s="13"/>
      <c r="E114" s="13"/>
      <c r="F114" s="13"/>
      <c r="G114" s="13"/>
      <c r="H114" s="13"/>
      <c r="I114" s="13"/>
      <c r="J114" s="41"/>
    </row>
    <row r="115" spans="1:10" s="7" customFormat="1" x14ac:dyDescent="0.25">
      <c r="A115" s="15" t="s">
        <v>32</v>
      </c>
      <c r="B115" s="16" t="s">
        <v>33</v>
      </c>
      <c r="C115" s="13"/>
      <c r="D115" s="13"/>
      <c r="E115" s="13"/>
      <c r="F115" s="13"/>
      <c r="G115" s="13"/>
      <c r="H115" s="17"/>
      <c r="I115" s="17"/>
      <c r="J115" s="18"/>
    </row>
    <row r="116" spans="1:10" x14ac:dyDescent="0.25">
      <c r="A116" s="8">
        <v>3</v>
      </c>
      <c r="B116" s="16" t="s">
        <v>17</v>
      </c>
      <c r="C116" s="21">
        <f>SUM(D116:G116)</f>
        <v>127220</v>
      </c>
      <c r="D116" s="21"/>
      <c r="E116" s="21"/>
      <c r="F116" s="21"/>
      <c r="G116" s="21">
        <f>G117+G118</f>
        <v>127220</v>
      </c>
      <c r="H116" s="10"/>
      <c r="I116" s="10"/>
      <c r="J116" s="11"/>
    </row>
    <row r="117" spans="1:10" x14ac:dyDescent="0.25">
      <c r="A117" s="8">
        <v>31</v>
      </c>
      <c r="B117" s="16" t="s">
        <v>18</v>
      </c>
      <c r="C117" s="21">
        <f t="shared" ref="C117:C147" si="5">SUM(D117:G117)</f>
        <v>109220</v>
      </c>
      <c r="D117" s="21"/>
      <c r="E117" s="21"/>
      <c r="F117" s="21"/>
      <c r="G117" s="21">
        <v>109220</v>
      </c>
      <c r="H117" s="10"/>
      <c r="I117" s="10"/>
      <c r="J117" s="11"/>
    </row>
    <row r="118" spans="1:10" x14ac:dyDescent="0.25">
      <c r="A118" s="8">
        <v>32</v>
      </c>
      <c r="B118" s="16" t="s">
        <v>22</v>
      </c>
      <c r="C118" s="21">
        <f t="shared" si="5"/>
        <v>18000</v>
      </c>
      <c r="D118" s="21"/>
      <c r="E118" s="21"/>
      <c r="F118" s="21"/>
      <c r="G118" s="21">
        <v>18000</v>
      </c>
      <c r="H118" s="10"/>
      <c r="I118" s="10"/>
      <c r="J118" s="11"/>
    </row>
    <row r="119" spans="1:10" x14ac:dyDescent="0.25">
      <c r="A119" s="8"/>
      <c r="B119" s="16"/>
      <c r="C119" s="21">
        <f t="shared" si="5"/>
        <v>0</v>
      </c>
      <c r="D119" s="21"/>
      <c r="E119" s="21"/>
      <c r="F119" s="21"/>
      <c r="G119" s="21"/>
      <c r="H119" s="10"/>
      <c r="I119" s="10"/>
      <c r="J119" s="11"/>
    </row>
    <row r="120" spans="1:10" s="7" customFormat="1" ht="26.4" x14ac:dyDescent="0.25">
      <c r="A120" s="15" t="s">
        <v>32</v>
      </c>
      <c r="B120" s="16" t="s">
        <v>34</v>
      </c>
      <c r="C120" s="21">
        <f t="shared" si="5"/>
        <v>12350</v>
      </c>
      <c r="D120" s="13"/>
      <c r="E120" s="13"/>
      <c r="F120" s="13"/>
      <c r="G120" s="13">
        <f>G121</f>
        <v>12350</v>
      </c>
      <c r="H120" s="17"/>
      <c r="I120" s="17"/>
      <c r="J120" s="18"/>
    </row>
    <row r="121" spans="1:10" x14ac:dyDescent="0.25">
      <c r="A121" s="8">
        <v>3</v>
      </c>
      <c r="B121" s="16" t="s">
        <v>17</v>
      </c>
      <c r="C121" s="21">
        <f t="shared" si="5"/>
        <v>12350</v>
      </c>
      <c r="D121" s="21"/>
      <c r="E121" s="21"/>
      <c r="F121" s="21"/>
      <c r="G121" s="21">
        <f>G122</f>
        <v>12350</v>
      </c>
      <c r="H121" s="10"/>
      <c r="I121" s="10"/>
      <c r="J121" s="11"/>
    </row>
    <row r="122" spans="1:10" x14ac:dyDescent="0.25">
      <c r="A122" s="8">
        <v>32</v>
      </c>
      <c r="B122" s="16" t="s">
        <v>22</v>
      </c>
      <c r="C122" s="21">
        <f t="shared" si="5"/>
        <v>12350</v>
      </c>
      <c r="D122" s="21"/>
      <c r="E122" s="21"/>
      <c r="F122" s="21"/>
      <c r="G122" s="21">
        <v>12350</v>
      </c>
      <c r="H122" s="10"/>
      <c r="I122" s="10"/>
      <c r="J122" s="11"/>
    </row>
    <row r="123" spans="1:10" x14ac:dyDescent="0.25">
      <c r="A123" s="8"/>
      <c r="B123" s="16"/>
      <c r="C123" s="21">
        <f t="shared" si="5"/>
        <v>0</v>
      </c>
      <c r="D123" s="21"/>
      <c r="E123" s="21"/>
      <c r="F123" s="21"/>
      <c r="G123" s="21"/>
      <c r="H123" s="10"/>
      <c r="I123" s="10"/>
      <c r="J123" s="11"/>
    </row>
    <row r="124" spans="1:10" s="7" customFormat="1" x14ac:dyDescent="0.25">
      <c r="A124" s="15" t="s">
        <v>32</v>
      </c>
      <c r="B124" s="16" t="s">
        <v>45</v>
      </c>
      <c r="C124" s="21">
        <f t="shared" si="5"/>
        <v>43500</v>
      </c>
      <c r="D124" s="13"/>
      <c r="E124" s="13"/>
      <c r="F124" s="13"/>
      <c r="G124" s="13">
        <f>G125</f>
        <v>43500</v>
      </c>
      <c r="H124" s="17"/>
      <c r="I124" s="17"/>
      <c r="J124" s="18"/>
    </row>
    <row r="125" spans="1:10" x14ac:dyDescent="0.25">
      <c r="A125" s="8">
        <v>3</v>
      </c>
      <c r="B125" s="16" t="s">
        <v>17</v>
      </c>
      <c r="C125" s="21">
        <f t="shared" si="5"/>
        <v>43500</v>
      </c>
      <c r="D125" s="21"/>
      <c r="E125" s="21"/>
      <c r="F125" s="21"/>
      <c r="G125" s="21">
        <f>G126</f>
        <v>43500</v>
      </c>
      <c r="H125" s="10"/>
      <c r="I125" s="10"/>
      <c r="J125" s="11"/>
    </row>
    <row r="126" spans="1:10" x14ac:dyDescent="0.25">
      <c r="A126" s="8">
        <v>32</v>
      </c>
      <c r="B126" s="16" t="s">
        <v>22</v>
      </c>
      <c r="C126" s="21">
        <f t="shared" si="5"/>
        <v>43500</v>
      </c>
      <c r="D126" s="21"/>
      <c r="E126" s="21"/>
      <c r="F126" s="21"/>
      <c r="G126" s="21">
        <v>43500</v>
      </c>
      <c r="H126" s="10"/>
      <c r="I126" s="10"/>
      <c r="J126" s="11"/>
    </row>
    <row r="127" spans="1:10" x14ac:dyDescent="0.25">
      <c r="A127" s="8"/>
      <c r="B127" s="16"/>
      <c r="C127" s="21">
        <f t="shared" si="5"/>
        <v>0</v>
      </c>
      <c r="D127" s="21"/>
      <c r="E127" s="21"/>
      <c r="F127" s="21"/>
      <c r="G127" s="21"/>
      <c r="H127" s="10"/>
      <c r="I127" s="10"/>
      <c r="J127" s="11"/>
    </row>
    <row r="128" spans="1:10" x14ac:dyDescent="0.25">
      <c r="A128" s="15" t="s">
        <v>32</v>
      </c>
      <c r="B128" s="16" t="s">
        <v>41</v>
      </c>
      <c r="C128" s="21">
        <f t="shared" si="5"/>
        <v>8500</v>
      </c>
      <c r="D128" s="21">
        <f>SUM(D129)</f>
        <v>2000</v>
      </c>
      <c r="E128" s="21">
        <f>E129</f>
        <v>1500</v>
      </c>
      <c r="F128" s="21"/>
      <c r="G128" s="21">
        <f>G129</f>
        <v>5000</v>
      </c>
      <c r="H128" s="10"/>
      <c r="I128" s="10"/>
      <c r="J128" s="11"/>
    </row>
    <row r="129" spans="1:10" x14ac:dyDescent="0.25">
      <c r="A129" s="20">
        <v>3</v>
      </c>
      <c r="B129" s="9" t="s">
        <v>17</v>
      </c>
      <c r="C129" s="21">
        <f t="shared" si="5"/>
        <v>8500</v>
      </c>
      <c r="D129" s="21">
        <f>SUM(D130+D131)</f>
        <v>2000</v>
      </c>
      <c r="E129" s="21">
        <f>E131</f>
        <v>1500</v>
      </c>
      <c r="F129" s="21"/>
      <c r="G129" s="21">
        <f>G131</f>
        <v>5000</v>
      </c>
      <c r="H129" s="10"/>
      <c r="I129" s="10"/>
      <c r="J129" s="11"/>
    </row>
    <row r="130" spans="1:10" x14ac:dyDescent="0.25">
      <c r="A130" s="8">
        <v>31</v>
      </c>
      <c r="B130" s="16" t="s">
        <v>18</v>
      </c>
      <c r="C130" s="21">
        <f t="shared" si="5"/>
        <v>0</v>
      </c>
      <c r="D130" s="21"/>
      <c r="E130" s="21">
        <v>0</v>
      </c>
      <c r="F130" s="21"/>
      <c r="G130" s="21">
        <v>0</v>
      </c>
      <c r="H130" s="10"/>
      <c r="I130" s="10"/>
      <c r="J130" s="11"/>
    </row>
    <row r="131" spans="1:10" x14ac:dyDescent="0.25">
      <c r="A131" s="8">
        <v>32</v>
      </c>
      <c r="B131" s="16" t="s">
        <v>22</v>
      </c>
      <c r="C131" s="21">
        <f t="shared" si="5"/>
        <v>8500</v>
      </c>
      <c r="D131" s="21">
        <v>2000</v>
      </c>
      <c r="E131" s="21">
        <v>1500</v>
      </c>
      <c r="F131" s="21"/>
      <c r="G131" s="21">
        <v>5000</v>
      </c>
      <c r="H131" s="38"/>
      <c r="I131" s="10"/>
      <c r="J131" s="11"/>
    </row>
    <row r="132" spans="1:10" x14ac:dyDescent="0.25">
      <c r="A132" s="8"/>
      <c r="B132" s="16"/>
      <c r="C132" s="21">
        <f t="shared" si="5"/>
        <v>0</v>
      </c>
      <c r="D132" s="21"/>
      <c r="E132" s="21"/>
      <c r="F132" s="21"/>
      <c r="G132" s="21"/>
      <c r="H132" s="10"/>
      <c r="I132" s="10"/>
      <c r="J132" s="11"/>
    </row>
    <row r="133" spans="1:10" x14ac:dyDescent="0.25">
      <c r="A133" s="15" t="s">
        <v>32</v>
      </c>
      <c r="B133" s="16" t="s">
        <v>46</v>
      </c>
      <c r="C133" s="21">
        <f t="shared" si="5"/>
        <v>27000</v>
      </c>
      <c r="D133" s="21"/>
      <c r="E133" s="21"/>
      <c r="F133" s="21">
        <f>F134</f>
        <v>27000</v>
      </c>
      <c r="G133" s="21"/>
      <c r="H133" s="10"/>
      <c r="I133" s="10"/>
      <c r="J133" s="11"/>
    </row>
    <row r="134" spans="1:10" x14ac:dyDescent="0.25">
      <c r="A134" s="8">
        <v>3</v>
      </c>
      <c r="B134" s="16" t="s">
        <v>17</v>
      </c>
      <c r="C134" s="21">
        <f t="shared" si="5"/>
        <v>27000</v>
      </c>
      <c r="D134" s="21"/>
      <c r="E134" s="21"/>
      <c r="F134" s="21">
        <f>F136</f>
        <v>27000</v>
      </c>
      <c r="G134" s="21"/>
      <c r="H134" s="10"/>
      <c r="I134" s="10"/>
      <c r="J134" s="11"/>
    </row>
    <row r="135" spans="1:10" x14ac:dyDescent="0.25">
      <c r="A135" s="8">
        <v>31</v>
      </c>
      <c r="B135" s="16" t="s">
        <v>18</v>
      </c>
      <c r="C135" s="21">
        <f t="shared" si="5"/>
        <v>0</v>
      </c>
      <c r="D135" s="21"/>
      <c r="E135" s="21"/>
      <c r="F135" s="21">
        <v>0</v>
      </c>
      <c r="G135" s="21"/>
      <c r="H135" s="10"/>
      <c r="I135" s="10"/>
      <c r="J135" s="11"/>
    </row>
    <row r="136" spans="1:10" x14ac:dyDescent="0.25">
      <c r="A136" s="8">
        <v>32</v>
      </c>
      <c r="B136" s="16" t="s">
        <v>22</v>
      </c>
      <c r="C136" s="21">
        <f t="shared" si="5"/>
        <v>27000</v>
      </c>
      <c r="D136" s="21"/>
      <c r="E136" s="21"/>
      <c r="F136" s="21">
        <v>27000</v>
      </c>
      <c r="G136" s="21"/>
      <c r="H136" s="10"/>
      <c r="I136" s="10"/>
      <c r="J136" s="11"/>
    </row>
    <row r="137" spans="1:10" x14ac:dyDescent="0.25">
      <c r="A137" s="8"/>
      <c r="B137" s="16"/>
      <c r="C137" s="21">
        <f t="shared" si="5"/>
        <v>0</v>
      </c>
      <c r="D137" s="21"/>
      <c r="E137" s="21"/>
      <c r="F137" s="21"/>
      <c r="G137" s="21"/>
      <c r="H137" s="10"/>
      <c r="I137" s="10"/>
      <c r="J137" s="11"/>
    </row>
    <row r="138" spans="1:10" x14ac:dyDescent="0.25">
      <c r="A138" s="8"/>
      <c r="B138" s="16"/>
      <c r="C138" s="21">
        <f t="shared" si="5"/>
        <v>0</v>
      </c>
      <c r="D138" s="21"/>
      <c r="E138" s="21"/>
      <c r="F138" s="21"/>
      <c r="G138" s="21"/>
      <c r="H138" s="10"/>
      <c r="I138" s="10"/>
      <c r="J138" s="11"/>
    </row>
    <row r="139" spans="1:10" x14ac:dyDescent="0.25">
      <c r="A139" s="15" t="s">
        <v>32</v>
      </c>
      <c r="B139" s="16" t="s">
        <v>37</v>
      </c>
      <c r="C139" s="21">
        <f t="shared" si="5"/>
        <v>116000</v>
      </c>
      <c r="D139" s="21"/>
      <c r="E139" s="21"/>
      <c r="F139" s="21"/>
      <c r="G139" s="21">
        <f>G140+G141</f>
        <v>116000</v>
      </c>
      <c r="H139" s="10"/>
      <c r="I139" s="10"/>
      <c r="J139" s="11"/>
    </row>
    <row r="140" spans="1:10" x14ac:dyDescent="0.25">
      <c r="A140" s="8">
        <v>37</v>
      </c>
      <c r="B140" s="16" t="s">
        <v>38</v>
      </c>
      <c r="C140" s="21">
        <f t="shared" si="5"/>
        <v>81000</v>
      </c>
      <c r="D140" s="21"/>
      <c r="E140" s="21"/>
      <c r="F140" s="21"/>
      <c r="G140" s="21">
        <v>81000</v>
      </c>
      <c r="H140" s="10"/>
      <c r="I140" s="10"/>
      <c r="J140" s="11"/>
    </row>
    <row r="141" spans="1:10" x14ac:dyDescent="0.25">
      <c r="A141" s="8">
        <v>4</v>
      </c>
      <c r="B141" s="9" t="s">
        <v>29</v>
      </c>
      <c r="C141" s="21">
        <f t="shared" si="5"/>
        <v>35000</v>
      </c>
      <c r="D141" s="21"/>
      <c r="E141" s="21"/>
      <c r="F141" s="21"/>
      <c r="G141" s="21">
        <v>35000</v>
      </c>
      <c r="H141" s="10"/>
      <c r="I141" s="10"/>
      <c r="J141" s="11"/>
    </row>
    <row r="142" spans="1:10" x14ac:dyDescent="0.25">
      <c r="A142" s="20">
        <v>42</v>
      </c>
      <c r="B142" s="9" t="s">
        <v>48</v>
      </c>
      <c r="C142" s="21">
        <f t="shared" si="5"/>
        <v>35000</v>
      </c>
      <c r="D142" s="21"/>
      <c r="E142" s="21"/>
      <c r="F142" s="21"/>
      <c r="G142" s="21">
        <v>35000</v>
      </c>
      <c r="H142" s="10"/>
      <c r="I142" s="10"/>
      <c r="J142" s="11"/>
    </row>
    <row r="143" spans="1:10" x14ac:dyDescent="0.25">
      <c r="A143" s="8"/>
      <c r="B143" s="16"/>
      <c r="C143" s="21">
        <f t="shared" si="5"/>
        <v>0</v>
      </c>
      <c r="D143" s="21"/>
      <c r="E143" s="21"/>
      <c r="F143" s="21"/>
      <c r="G143" s="21"/>
      <c r="H143" s="10"/>
      <c r="I143" s="10"/>
      <c r="J143" s="11"/>
    </row>
    <row r="144" spans="1:10" x14ac:dyDescent="0.25">
      <c r="A144" s="15" t="s">
        <v>32</v>
      </c>
      <c r="B144" s="16" t="s">
        <v>36</v>
      </c>
      <c r="C144" s="21">
        <f t="shared" si="5"/>
        <v>2000</v>
      </c>
      <c r="D144" s="21">
        <f>D145</f>
        <v>2000</v>
      </c>
      <c r="E144" s="21"/>
      <c r="F144" s="13"/>
      <c r="G144" s="13"/>
      <c r="H144" s="21"/>
      <c r="I144" s="10"/>
      <c r="J144" s="11"/>
    </row>
    <row r="145" spans="1:13" x14ac:dyDescent="0.25">
      <c r="A145" s="8">
        <v>3</v>
      </c>
      <c r="B145" s="16" t="s">
        <v>17</v>
      </c>
      <c r="C145" s="21">
        <f t="shared" si="5"/>
        <v>2000</v>
      </c>
      <c r="D145" s="21">
        <f>D146+D147</f>
        <v>2000</v>
      </c>
      <c r="E145" s="21"/>
      <c r="F145" s="13"/>
      <c r="G145" s="13">
        <f>G146+G147</f>
        <v>0</v>
      </c>
      <c r="H145" s="21"/>
      <c r="I145" s="10"/>
      <c r="J145" s="11"/>
    </row>
    <row r="146" spans="1:13" x14ac:dyDescent="0.25">
      <c r="A146" s="8">
        <v>31</v>
      </c>
      <c r="B146" s="16" t="s">
        <v>18</v>
      </c>
      <c r="C146" s="21">
        <f t="shared" si="5"/>
        <v>0</v>
      </c>
      <c r="D146" s="21">
        <v>0</v>
      </c>
      <c r="E146" s="21"/>
      <c r="F146" s="13"/>
      <c r="G146" s="13"/>
      <c r="H146" s="21"/>
      <c r="I146" s="10"/>
      <c r="J146" s="11"/>
    </row>
    <row r="147" spans="1:13" x14ac:dyDescent="0.25">
      <c r="A147" s="8">
        <v>32</v>
      </c>
      <c r="B147" s="16" t="s">
        <v>22</v>
      </c>
      <c r="C147" s="21">
        <f t="shared" si="5"/>
        <v>2000</v>
      </c>
      <c r="D147" s="21">
        <v>2000</v>
      </c>
      <c r="E147" s="21"/>
      <c r="F147" s="13"/>
      <c r="G147" s="21"/>
      <c r="H147" s="21"/>
      <c r="I147" s="10"/>
      <c r="J147" s="11"/>
    </row>
    <row r="148" spans="1:13" ht="13.8" thickBot="1" x14ac:dyDescent="0.3">
      <c r="A148" s="42"/>
      <c r="B148" s="43"/>
      <c r="C148" s="25"/>
      <c r="D148" s="25"/>
      <c r="E148" s="25"/>
      <c r="F148" s="24"/>
      <c r="G148" s="25"/>
      <c r="H148" s="25"/>
      <c r="I148" s="44"/>
      <c r="J148" s="45"/>
    </row>
    <row r="149" spans="1:13" x14ac:dyDescent="0.25">
      <c r="A149" s="2"/>
      <c r="B149" s="32"/>
      <c r="C149" s="31"/>
      <c r="D149" s="31"/>
      <c r="E149" s="31"/>
      <c r="F149" s="19"/>
      <c r="G149" s="31"/>
      <c r="H149" s="31"/>
      <c r="I149" s="1"/>
      <c r="J149" s="1"/>
    </row>
    <row r="150" spans="1:13" x14ac:dyDescent="0.25">
      <c r="A150" s="2"/>
      <c r="B150" s="32"/>
      <c r="C150" s="31"/>
      <c r="D150" s="31"/>
      <c r="E150" s="31"/>
      <c r="F150" s="19"/>
      <c r="G150" s="31"/>
      <c r="H150" s="31"/>
      <c r="I150" s="1"/>
      <c r="J150" s="1"/>
    </row>
    <row r="151" spans="1:13" x14ac:dyDescent="0.25">
      <c r="A151" s="2"/>
      <c r="B151" s="32"/>
      <c r="C151" s="31"/>
      <c r="D151" s="31"/>
      <c r="E151" s="31"/>
      <c r="F151" s="19"/>
      <c r="G151" s="31"/>
      <c r="H151" s="31"/>
      <c r="I151" s="1"/>
      <c r="J151" s="1"/>
    </row>
    <row r="152" spans="1:13" x14ac:dyDescent="0.25">
      <c r="A152" s="2"/>
      <c r="B152" s="32"/>
      <c r="C152" s="31"/>
      <c r="D152" s="31"/>
      <c r="E152" s="31"/>
      <c r="F152" s="19"/>
      <c r="G152" s="31"/>
      <c r="H152" s="31"/>
      <c r="I152" s="1"/>
      <c r="J152" s="1"/>
    </row>
    <row r="153" spans="1:13" x14ac:dyDescent="0.25">
      <c r="A153" s="2"/>
      <c r="B153" s="32"/>
      <c r="C153" s="31"/>
      <c r="D153" s="31"/>
      <c r="E153" s="31"/>
      <c r="F153" s="19"/>
      <c r="G153" s="31"/>
      <c r="H153" s="31"/>
      <c r="I153" s="1"/>
      <c r="J153" s="1"/>
    </row>
    <row r="154" spans="1:13" x14ac:dyDescent="0.25">
      <c r="A154" s="2"/>
      <c r="B154" s="32"/>
      <c r="C154" s="31"/>
      <c r="D154" s="31"/>
      <c r="E154" s="31"/>
      <c r="F154" s="19"/>
      <c r="G154" s="31"/>
      <c r="H154" s="31"/>
      <c r="I154" s="1"/>
      <c r="J154" s="1"/>
    </row>
    <row r="155" spans="1:13" x14ac:dyDescent="0.25">
      <c r="A155" s="2"/>
      <c r="B155" s="30"/>
      <c r="C155" s="19"/>
      <c r="D155" s="31"/>
      <c r="E155" s="1"/>
      <c r="F155" s="19"/>
      <c r="G155" s="31"/>
      <c r="H155" s="31"/>
      <c r="I155" s="1"/>
      <c r="J155" s="1"/>
    </row>
    <row r="156" spans="1:13" ht="13.8" thickBot="1" x14ac:dyDescent="0.3">
      <c r="A156" s="2"/>
      <c r="B156" s="30"/>
      <c r="C156" s="1"/>
      <c r="D156" s="1"/>
      <c r="E156" s="1"/>
      <c r="F156" s="1"/>
      <c r="G156" s="1"/>
      <c r="H156" s="1"/>
      <c r="I156" s="1"/>
      <c r="J156" s="1"/>
    </row>
    <row r="157" spans="1:13" ht="79.2" x14ac:dyDescent="0.25">
      <c r="A157" s="4" t="s">
        <v>2</v>
      </c>
      <c r="B157" s="5" t="s">
        <v>3</v>
      </c>
      <c r="C157" s="5" t="s">
        <v>49</v>
      </c>
      <c r="D157" s="5" t="s">
        <v>5</v>
      </c>
      <c r="E157" s="5" t="s">
        <v>6</v>
      </c>
      <c r="F157" s="5" t="s">
        <v>7</v>
      </c>
      <c r="G157" s="5" t="s">
        <v>8</v>
      </c>
      <c r="H157" s="5" t="s">
        <v>9</v>
      </c>
      <c r="I157" s="5" t="s">
        <v>10</v>
      </c>
      <c r="J157" s="6" t="s">
        <v>11</v>
      </c>
      <c r="M157" s="39"/>
    </row>
    <row r="158" spans="1:13" x14ac:dyDescent="0.25">
      <c r="A158" s="20"/>
      <c r="B158" s="12" t="s">
        <v>12</v>
      </c>
      <c r="C158" s="38">
        <f>SUM(D158:H158)</f>
        <v>4986752.5</v>
      </c>
      <c r="D158" s="38">
        <f>D161+D176+D181+D185+D189+D194+D199+D204</f>
        <v>406932.5</v>
      </c>
      <c r="E158" s="38">
        <f>E161+E176+E181+E185+E189+E194+E199+E204</f>
        <v>1500</v>
      </c>
      <c r="F158" s="38">
        <f>F161+F176+F181+F185+F189+F194+F199+F204</f>
        <v>27000</v>
      </c>
      <c r="G158" s="38">
        <f>G161+G177+G181+G185+G189+G194+G199+G204+G170</f>
        <v>4551320</v>
      </c>
      <c r="H158" s="21">
        <f>H192</f>
        <v>0</v>
      </c>
      <c r="I158" s="10"/>
      <c r="J158" s="11"/>
      <c r="L158" s="7"/>
      <c r="M158" s="39"/>
    </row>
    <row r="159" spans="1:13" x14ac:dyDescent="0.25">
      <c r="A159" s="20"/>
      <c r="B159" s="9"/>
      <c r="C159" s="21"/>
      <c r="D159" s="10"/>
      <c r="E159" s="10"/>
      <c r="F159" s="10"/>
      <c r="G159" s="10"/>
      <c r="H159" s="10"/>
      <c r="I159" s="10"/>
      <c r="J159" s="11"/>
      <c r="L159" s="7"/>
      <c r="M159" s="39"/>
    </row>
    <row r="160" spans="1:13" x14ac:dyDescent="0.25">
      <c r="A160" s="15" t="s">
        <v>13</v>
      </c>
      <c r="B160" s="16" t="s">
        <v>14</v>
      </c>
      <c r="C160" s="21"/>
      <c r="D160" s="13"/>
      <c r="E160" s="13"/>
      <c r="F160" s="13"/>
      <c r="G160" s="13"/>
      <c r="H160" s="17"/>
      <c r="I160" s="17"/>
      <c r="J160" s="18"/>
      <c r="L160" s="7"/>
      <c r="M160" s="39"/>
    </row>
    <row r="161" spans="1:13" x14ac:dyDescent="0.25">
      <c r="A161" s="15" t="s">
        <v>15</v>
      </c>
      <c r="B161" s="16" t="s">
        <v>16</v>
      </c>
      <c r="C161" s="21">
        <f>SUM(D161:H161)</f>
        <v>402932.5</v>
      </c>
      <c r="D161" s="21">
        <f>D162+D166</f>
        <v>402932.5</v>
      </c>
      <c r="E161" s="21">
        <f>E162</f>
        <v>0</v>
      </c>
      <c r="F161" s="21">
        <f>F162</f>
        <v>0</v>
      </c>
      <c r="G161" s="21"/>
      <c r="H161" s="10"/>
      <c r="I161" s="10"/>
      <c r="J161" s="11"/>
      <c r="L161" s="7"/>
      <c r="M161" s="39"/>
    </row>
    <row r="162" spans="1:13" x14ac:dyDescent="0.25">
      <c r="A162" s="8">
        <v>3</v>
      </c>
      <c r="B162" s="16" t="s">
        <v>17</v>
      </c>
      <c r="C162" s="21">
        <f>SUM(D162:H162)</f>
        <v>394695</v>
      </c>
      <c r="D162" s="21">
        <f>D163+D164</f>
        <v>394695</v>
      </c>
      <c r="E162" s="21">
        <f>E163+E164</f>
        <v>0</v>
      </c>
      <c r="F162" s="21">
        <f>F163+F164</f>
        <v>0</v>
      </c>
      <c r="G162" s="21"/>
      <c r="H162" s="10"/>
      <c r="I162" s="10"/>
      <c r="J162" s="11"/>
      <c r="L162" s="7"/>
      <c r="M162" s="39"/>
    </row>
    <row r="163" spans="1:13" x14ac:dyDescent="0.25">
      <c r="A163" s="8">
        <v>31</v>
      </c>
      <c r="B163" s="16" t="s">
        <v>18</v>
      </c>
      <c r="C163" s="21">
        <f>SUM(D163:H163)</f>
        <v>0</v>
      </c>
      <c r="D163" s="21"/>
      <c r="E163" s="21"/>
      <c r="F163" s="21"/>
      <c r="G163" s="21"/>
      <c r="H163" s="10"/>
      <c r="I163" s="10"/>
      <c r="J163" s="11"/>
      <c r="L163" s="7"/>
      <c r="M163" s="39"/>
    </row>
    <row r="164" spans="1:13" x14ac:dyDescent="0.25">
      <c r="A164" s="8">
        <v>32</v>
      </c>
      <c r="B164" s="16" t="s">
        <v>22</v>
      </c>
      <c r="C164" s="21">
        <f>SUM(D164:H164)</f>
        <v>394695</v>
      </c>
      <c r="D164" s="21">
        <v>394695</v>
      </c>
      <c r="E164" s="21"/>
      <c r="F164" s="21"/>
      <c r="G164" s="21"/>
      <c r="H164" s="10"/>
      <c r="I164" s="10"/>
      <c r="J164" s="11"/>
    </row>
    <row r="165" spans="1:13" x14ac:dyDescent="0.25">
      <c r="A165" s="8">
        <v>34</v>
      </c>
      <c r="B165" s="16" t="s">
        <v>27</v>
      </c>
      <c r="C165" s="21">
        <f>SUM(D165:H165)</f>
        <v>0</v>
      </c>
      <c r="D165" s="21"/>
      <c r="E165" s="21"/>
      <c r="F165" s="21"/>
      <c r="G165" s="21"/>
      <c r="H165" s="10"/>
      <c r="I165" s="10"/>
      <c r="J165" s="11"/>
    </row>
    <row r="166" spans="1:13" ht="26.4" x14ac:dyDescent="0.25">
      <c r="A166" s="20">
        <v>4</v>
      </c>
      <c r="B166" s="9" t="s">
        <v>42</v>
      </c>
      <c r="C166" s="38">
        <v>8237.5</v>
      </c>
      <c r="D166" s="38">
        <f>D167</f>
        <v>8237.5</v>
      </c>
      <c r="E166" s="21"/>
      <c r="F166" s="21"/>
      <c r="G166" s="21"/>
      <c r="H166" s="10"/>
      <c r="I166" s="10"/>
      <c r="J166" s="11"/>
    </row>
    <row r="167" spans="1:13" ht="26.4" x14ac:dyDescent="0.25">
      <c r="A167" s="20">
        <v>42</v>
      </c>
      <c r="B167" s="9" t="s">
        <v>50</v>
      </c>
      <c r="C167" s="38">
        <v>8237.5</v>
      </c>
      <c r="D167" s="38">
        <v>8237.5</v>
      </c>
      <c r="E167" s="21"/>
      <c r="F167" s="21"/>
      <c r="G167" s="21"/>
      <c r="H167" s="10"/>
      <c r="I167" s="10"/>
      <c r="J167" s="11"/>
    </row>
    <row r="168" spans="1:13" x14ac:dyDescent="0.25">
      <c r="A168" s="20"/>
      <c r="B168" s="9"/>
      <c r="C168" s="21"/>
      <c r="D168" s="21"/>
      <c r="E168" s="21"/>
      <c r="F168" s="21"/>
      <c r="G168" s="21"/>
      <c r="H168" s="10"/>
      <c r="I168" s="10"/>
      <c r="J168" s="11"/>
    </row>
    <row r="169" spans="1:13" x14ac:dyDescent="0.25">
      <c r="A169" s="20"/>
      <c r="B169" s="16"/>
      <c r="C169" s="13"/>
      <c r="D169" s="13"/>
      <c r="E169" s="13"/>
      <c r="F169" s="13"/>
      <c r="G169" s="13"/>
      <c r="H169" s="13"/>
      <c r="I169" s="13"/>
      <c r="J169" s="13"/>
    </row>
    <row r="170" spans="1:13" ht="26.4" x14ac:dyDescent="0.25">
      <c r="A170" s="20"/>
      <c r="B170" s="16" t="s">
        <v>31</v>
      </c>
      <c r="C170" s="13">
        <f t="shared" ref="C170:J170" si="6">SUM(C171)</f>
        <v>4247250</v>
      </c>
      <c r="D170" s="13">
        <f t="shared" si="6"/>
        <v>0</v>
      </c>
      <c r="E170" s="13">
        <f t="shared" si="6"/>
        <v>0</v>
      </c>
      <c r="F170" s="13">
        <f t="shared" si="6"/>
        <v>0</v>
      </c>
      <c r="G170" s="13">
        <f t="shared" si="6"/>
        <v>4247250</v>
      </c>
      <c r="H170" s="13">
        <f t="shared" si="6"/>
        <v>0</v>
      </c>
      <c r="I170" s="13">
        <f t="shared" si="6"/>
        <v>0</v>
      </c>
      <c r="J170" s="13">
        <f t="shared" si="6"/>
        <v>0</v>
      </c>
    </row>
    <row r="171" spans="1:13" x14ac:dyDescent="0.25">
      <c r="A171" s="8">
        <v>3</v>
      </c>
      <c r="B171" s="16" t="s">
        <v>17</v>
      </c>
      <c r="C171" s="21">
        <f>C172+C173</f>
        <v>4247250</v>
      </c>
      <c r="D171" s="21"/>
      <c r="E171" s="21">
        <f>E172+E173</f>
        <v>0</v>
      </c>
      <c r="F171" s="21">
        <f>F172+F173</f>
        <v>0</v>
      </c>
      <c r="G171" s="21">
        <f>G172+G173</f>
        <v>4247250</v>
      </c>
      <c r="H171" s="10"/>
      <c r="I171" s="10"/>
      <c r="J171" s="11"/>
    </row>
    <row r="172" spans="1:13" x14ac:dyDescent="0.25">
      <c r="A172" s="8">
        <v>31</v>
      </c>
      <c r="B172" s="16" t="s">
        <v>18</v>
      </c>
      <c r="C172" s="21">
        <v>4107500</v>
      </c>
      <c r="D172" s="21"/>
      <c r="E172" s="21"/>
      <c r="F172" s="21"/>
      <c r="G172" s="21">
        <v>4107500</v>
      </c>
      <c r="H172" s="10"/>
      <c r="I172" s="10"/>
      <c r="J172" s="11"/>
    </row>
    <row r="173" spans="1:13" x14ac:dyDescent="0.25">
      <c r="A173" s="8">
        <v>32</v>
      </c>
      <c r="B173" s="16" t="s">
        <v>22</v>
      </c>
      <c r="C173" s="21">
        <v>139750</v>
      </c>
      <c r="D173" s="21"/>
      <c r="E173" s="21"/>
      <c r="F173" s="21"/>
      <c r="G173" s="21">
        <v>139750</v>
      </c>
      <c r="H173" s="10"/>
      <c r="I173" s="10"/>
      <c r="J173" s="11"/>
    </row>
    <row r="174" spans="1:13" x14ac:dyDescent="0.25">
      <c r="A174" s="8">
        <v>34</v>
      </c>
      <c r="B174" s="16" t="s">
        <v>27</v>
      </c>
      <c r="C174" s="21">
        <v>0</v>
      </c>
      <c r="D174" s="21"/>
      <c r="E174" s="21"/>
      <c r="F174" s="21"/>
      <c r="G174" s="21"/>
      <c r="H174" s="10"/>
      <c r="I174" s="10"/>
      <c r="J174" s="11"/>
    </row>
    <row r="175" spans="1:13" x14ac:dyDescent="0.25">
      <c r="A175" s="20"/>
      <c r="B175" s="9"/>
      <c r="C175" s="21"/>
      <c r="D175" s="21"/>
      <c r="E175" s="21"/>
      <c r="F175" s="21"/>
      <c r="G175" s="21"/>
      <c r="H175" s="10"/>
      <c r="I175" s="10"/>
      <c r="J175" s="11"/>
    </row>
    <row r="176" spans="1:13" x14ac:dyDescent="0.25">
      <c r="A176" s="15" t="s">
        <v>32</v>
      </c>
      <c r="B176" s="16" t="s">
        <v>33</v>
      </c>
      <c r="C176" s="13"/>
      <c r="D176" s="13"/>
      <c r="E176" s="13"/>
      <c r="F176" s="13"/>
      <c r="G176" s="13"/>
      <c r="H176" s="17"/>
      <c r="I176" s="17"/>
      <c r="J176" s="18"/>
    </row>
    <row r="177" spans="1:10" x14ac:dyDescent="0.25">
      <c r="A177" s="8">
        <v>3</v>
      </c>
      <c r="B177" s="16" t="s">
        <v>17</v>
      </c>
      <c r="C177" s="21">
        <f>SUM(D177:G177)</f>
        <v>127220</v>
      </c>
      <c r="D177" s="21"/>
      <c r="E177" s="21"/>
      <c r="F177" s="21"/>
      <c r="G177" s="21">
        <f>G178+G179</f>
        <v>127220</v>
      </c>
      <c r="H177" s="10"/>
      <c r="I177" s="10"/>
      <c r="J177" s="11"/>
    </row>
    <row r="178" spans="1:10" x14ac:dyDescent="0.25">
      <c r="A178" s="8">
        <v>31</v>
      </c>
      <c r="B178" s="16" t="s">
        <v>18</v>
      </c>
      <c r="C178" s="21">
        <f t="shared" ref="C178:C207" si="7">SUM(D178:G178)</f>
        <v>109220</v>
      </c>
      <c r="D178" s="21"/>
      <c r="E178" s="21"/>
      <c r="F178" s="21"/>
      <c r="G178" s="21">
        <v>109220</v>
      </c>
      <c r="H178" s="10"/>
      <c r="I178" s="10"/>
      <c r="J178" s="11"/>
    </row>
    <row r="179" spans="1:10" x14ac:dyDescent="0.25">
      <c r="A179" s="8">
        <v>32</v>
      </c>
      <c r="B179" s="16" t="s">
        <v>22</v>
      </c>
      <c r="C179" s="21">
        <f t="shared" si="7"/>
        <v>18000</v>
      </c>
      <c r="D179" s="21"/>
      <c r="E179" s="21"/>
      <c r="F179" s="21"/>
      <c r="G179" s="21">
        <v>18000</v>
      </c>
      <c r="H179" s="10"/>
      <c r="I179" s="10"/>
      <c r="J179" s="11"/>
    </row>
    <row r="180" spans="1:10" x14ac:dyDescent="0.25">
      <c r="A180" s="8"/>
      <c r="B180" s="16"/>
      <c r="C180" s="21">
        <f t="shared" si="7"/>
        <v>0</v>
      </c>
      <c r="D180" s="21"/>
      <c r="E180" s="21"/>
      <c r="F180" s="21"/>
      <c r="G180" s="21"/>
      <c r="H180" s="10"/>
      <c r="I180" s="10"/>
      <c r="J180" s="11"/>
    </row>
    <row r="181" spans="1:10" ht="26.4" x14ac:dyDescent="0.25">
      <c r="A181" s="15" t="s">
        <v>32</v>
      </c>
      <c r="B181" s="16" t="s">
        <v>34</v>
      </c>
      <c r="C181" s="21">
        <f t="shared" si="7"/>
        <v>12350</v>
      </c>
      <c r="D181" s="13"/>
      <c r="E181" s="13"/>
      <c r="F181" s="13"/>
      <c r="G181" s="13">
        <f>G182</f>
        <v>12350</v>
      </c>
      <c r="H181" s="17"/>
      <c r="I181" s="17"/>
      <c r="J181" s="18"/>
    </row>
    <row r="182" spans="1:10" x14ac:dyDescent="0.25">
      <c r="A182" s="8">
        <v>3</v>
      </c>
      <c r="B182" s="16" t="s">
        <v>17</v>
      </c>
      <c r="C182" s="21">
        <f t="shared" si="7"/>
        <v>12350</v>
      </c>
      <c r="D182" s="21"/>
      <c r="E182" s="21"/>
      <c r="F182" s="21"/>
      <c r="G182" s="21">
        <f>G183</f>
        <v>12350</v>
      </c>
      <c r="H182" s="10"/>
      <c r="I182" s="10"/>
      <c r="J182" s="11"/>
    </row>
    <row r="183" spans="1:10" x14ac:dyDescent="0.25">
      <c r="A183" s="8">
        <v>32</v>
      </c>
      <c r="B183" s="16" t="s">
        <v>22</v>
      </c>
      <c r="C183" s="21">
        <f t="shared" si="7"/>
        <v>12350</v>
      </c>
      <c r="D183" s="21"/>
      <c r="E183" s="21"/>
      <c r="F183" s="21"/>
      <c r="G183" s="21">
        <v>12350</v>
      </c>
      <c r="H183" s="10"/>
      <c r="I183" s="10"/>
      <c r="J183" s="11"/>
    </row>
    <row r="184" spans="1:10" x14ac:dyDescent="0.25">
      <c r="A184" s="8"/>
      <c r="B184" s="16"/>
      <c r="C184" s="21">
        <f t="shared" si="7"/>
        <v>0</v>
      </c>
      <c r="D184" s="21"/>
      <c r="E184" s="21"/>
      <c r="F184" s="21"/>
      <c r="G184" s="21"/>
      <c r="H184" s="10"/>
      <c r="I184" s="10"/>
      <c r="J184" s="11"/>
    </row>
    <row r="185" spans="1:10" x14ac:dyDescent="0.25">
      <c r="A185" s="15" t="s">
        <v>32</v>
      </c>
      <c r="B185" s="16" t="s">
        <v>45</v>
      </c>
      <c r="C185" s="21">
        <f t="shared" si="7"/>
        <v>43500</v>
      </c>
      <c r="D185" s="13"/>
      <c r="E185" s="13"/>
      <c r="F185" s="13"/>
      <c r="G185" s="13">
        <f>G186</f>
        <v>43500</v>
      </c>
      <c r="H185" s="17"/>
      <c r="I185" s="17"/>
      <c r="J185" s="18"/>
    </row>
    <row r="186" spans="1:10" x14ac:dyDescent="0.25">
      <c r="A186" s="8">
        <v>3</v>
      </c>
      <c r="B186" s="16" t="s">
        <v>17</v>
      </c>
      <c r="C186" s="21">
        <f t="shared" si="7"/>
        <v>43500</v>
      </c>
      <c r="D186" s="21"/>
      <c r="E186" s="21"/>
      <c r="F186" s="21"/>
      <c r="G186" s="21">
        <f>G187</f>
        <v>43500</v>
      </c>
      <c r="H186" s="10"/>
      <c r="I186" s="10"/>
      <c r="J186" s="11"/>
    </row>
    <row r="187" spans="1:10" x14ac:dyDescent="0.25">
      <c r="A187" s="8">
        <v>32</v>
      </c>
      <c r="B187" s="16" t="s">
        <v>22</v>
      </c>
      <c r="C187" s="21">
        <f t="shared" si="7"/>
        <v>43500</v>
      </c>
      <c r="D187" s="21"/>
      <c r="E187" s="21"/>
      <c r="F187" s="21"/>
      <c r="G187" s="21">
        <v>43500</v>
      </c>
      <c r="H187" s="10"/>
      <c r="I187" s="10"/>
      <c r="J187" s="11"/>
    </row>
    <row r="188" spans="1:10" x14ac:dyDescent="0.25">
      <c r="A188" s="8"/>
      <c r="B188" s="16"/>
      <c r="C188" s="21">
        <f t="shared" si="7"/>
        <v>0</v>
      </c>
      <c r="D188" s="21"/>
      <c r="E188" s="21"/>
      <c r="F188" s="21"/>
      <c r="G188" s="21"/>
      <c r="H188" s="10"/>
      <c r="I188" s="10"/>
      <c r="J188" s="11"/>
    </row>
    <row r="189" spans="1:10" x14ac:dyDescent="0.25">
      <c r="A189" s="15" t="s">
        <v>32</v>
      </c>
      <c r="B189" s="16" t="s">
        <v>41</v>
      </c>
      <c r="C189" s="21">
        <f t="shared" si="7"/>
        <v>8500</v>
      </c>
      <c r="D189" s="21">
        <f>D190</f>
        <v>2000</v>
      </c>
      <c r="E189" s="21">
        <f>E190</f>
        <v>1500</v>
      </c>
      <c r="F189" s="21"/>
      <c r="G189" s="21">
        <f>G190</f>
        <v>5000</v>
      </c>
      <c r="H189" s="10"/>
      <c r="I189" s="10"/>
      <c r="J189" s="11"/>
    </row>
    <row r="190" spans="1:10" x14ac:dyDescent="0.25">
      <c r="A190" s="20">
        <v>3</v>
      </c>
      <c r="B190" s="9" t="s">
        <v>17</v>
      </c>
      <c r="C190" s="21">
        <f t="shared" si="7"/>
        <v>8500</v>
      </c>
      <c r="D190" s="21">
        <f>SUM(D191+D192)</f>
        <v>2000</v>
      </c>
      <c r="E190" s="21">
        <f>E192</f>
        <v>1500</v>
      </c>
      <c r="F190" s="21"/>
      <c r="G190" s="21">
        <f>G192</f>
        <v>5000</v>
      </c>
      <c r="H190" s="10"/>
      <c r="I190" s="10"/>
      <c r="J190" s="11"/>
    </row>
    <row r="191" spans="1:10" x14ac:dyDescent="0.25">
      <c r="A191" s="8">
        <v>31</v>
      </c>
      <c r="B191" s="16" t="s">
        <v>18</v>
      </c>
      <c r="C191" s="21">
        <f t="shared" si="7"/>
        <v>0</v>
      </c>
      <c r="D191" s="21"/>
      <c r="E191" s="21">
        <v>0</v>
      </c>
      <c r="F191" s="21"/>
      <c r="G191" s="21">
        <v>0</v>
      </c>
      <c r="H191" s="10"/>
      <c r="I191" s="10"/>
      <c r="J191" s="11"/>
    </row>
    <row r="192" spans="1:10" x14ac:dyDescent="0.25">
      <c r="A192" s="8">
        <v>32</v>
      </c>
      <c r="B192" s="16" t="s">
        <v>22</v>
      </c>
      <c r="C192" s="21">
        <f t="shared" si="7"/>
        <v>8500</v>
      </c>
      <c r="D192" s="21">
        <v>2000</v>
      </c>
      <c r="E192" s="21">
        <v>1500</v>
      </c>
      <c r="F192" s="21"/>
      <c r="G192" s="21">
        <v>5000</v>
      </c>
      <c r="H192" s="38"/>
      <c r="I192" s="10"/>
      <c r="J192" s="11"/>
    </row>
    <row r="193" spans="1:10" x14ac:dyDescent="0.25">
      <c r="A193" s="8"/>
      <c r="B193" s="16"/>
      <c r="C193" s="21">
        <f t="shared" si="7"/>
        <v>0</v>
      </c>
      <c r="D193" s="21"/>
      <c r="E193" s="21"/>
      <c r="F193" s="21"/>
      <c r="G193" s="21"/>
      <c r="H193" s="10"/>
      <c r="I193" s="10"/>
      <c r="J193" s="11"/>
    </row>
    <row r="194" spans="1:10" x14ac:dyDescent="0.25">
      <c r="A194" s="15" t="s">
        <v>32</v>
      </c>
      <c r="B194" s="16" t="s">
        <v>46</v>
      </c>
      <c r="C194" s="21">
        <f t="shared" si="7"/>
        <v>27000</v>
      </c>
      <c r="D194" s="21"/>
      <c r="E194" s="21"/>
      <c r="F194" s="21">
        <f>F195</f>
        <v>27000</v>
      </c>
      <c r="G194" s="21"/>
      <c r="H194" s="10"/>
      <c r="I194" s="10"/>
      <c r="J194" s="11"/>
    </row>
    <row r="195" spans="1:10" x14ac:dyDescent="0.25">
      <c r="A195" s="8">
        <v>3</v>
      </c>
      <c r="B195" s="16" t="s">
        <v>17</v>
      </c>
      <c r="C195" s="21">
        <f t="shared" si="7"/>
        <v>27000</v>
      </c>
      <c r="D195" s="21"/>
      <c r="E195" s="21"/>
      <c r="F195" s="21">
        <f>F197</f>
        <v>27000</v>
      </c>
      <c r="G195" s="21"/>
      <c r="H195" s="10"/>
      <c r="I195" s="10"/>
      <c r="J195" s="11"/>
    </row>
    <row r="196" spans="1:10" x14ac:dyDescent="0.25">
      <c r="A196" s="8">
        <v>31</v>
      </c>
      <c r="B196" s="16" t="s">
        <v>18</v>
      </c>
      <c r="C196" s="21">
        <f t="shared" si="7"/>
        <v>0</v>
      </c>
      <c r="D196" s="21"/>
      <c r="E196" s="21"/>
      <c r="F196" s="21">
        <v>0</v>
      </c>
      <c r="G196" s="21"/>
      <c r="H196" s="10"/>
      <c r="I196" s="10"/>
      <c r="J196" s="11"/>
    </row>
    <row r="197" spans="1:10" x14ac:dyDescent="0.25">
      <c r="A197" s="8">
        <v>32</v>
      </c>
      <c r="B197" s="16" t="s">
        <v>22</v>
      </c>
      <c r="C197" s="21">
        <f t="shared" si="7"/>
        <v>27000</v>
      </c>
      <c r="D197" s="21"/>
      <c r="E197" s="21"/>
      <c r="F197" s="21">
        <v>27000</v>
      </c>
      <c r="G197" s="21"/>
      <c r="H197" s="10"/>
      <c r="I197" s="10"/>
      <c r="J197" s="11"/>
    </row>
    <row r="198" spans="1:10" x14ac:dyDescent="0.25">
      <c r="A198" s="8"/>
      <c r="B198" s="16"/>
      <c r="C198" s="21">
        <f t="shared" si="7"/>
        <v>0</v>
      </c>
      <c r="D198" s="21"/>
      <c r="E198" s="21"/>
      <c r="F198" s="21"/>
      <c r="G198" s="21"/>
      <c r="H198" s="10"/>
      <c r="I198" s="10"/>
      <c r="J198" s="11"/>
    </row>
    <row r="199" spans="1:10" x14ac:dyDescent="0.25">
      <c r="A199" s="15" t="s">
        <v>32</v>
      </c>
      <c r="B199" s="16" t="s">
        <v>37</v>
      </c>
      <c r="C199" s="21">
        <f t="shared" si="7"/>
        <v>116000</v>
      </c>
      <c r="D199" s="21"/>
      <c r="E199" s="21"/>
      <c r="F199" s="21"/>
      <c r="G199" s="21">
        <f>G200+G201</f>
        <v>116000</v>
      </c>
      <c r="H199" s="10"/>
      <c r="I199" s="10"/>
      <c r="J199" s="11"/>
    </row>
    <row r="200" spans="1:10" x14ac:dyDescent="0.25">
      <c r="A200" s="8">
        <v>37</v>
      </c>
      <c r="B200" s="16" t="s">
        <v>38</v>
      </c>
      <c r="C200" s="21">
        <f t="shared" si="7"/>
        <v>81000</v>
      </c>
      <c r="D200" s="21"/>
      <c r="E200" s="21"/>
      <c r="F200" s="21"/>
      <c r="G200" s="21">
        <v>81000</v>
      </c>
      <c r="H200" s="10"/>
      <c r="I200" s="10"/>
      <c r="J200" s="11"/>
    </row>
    <row r="201" spans="1:10" x14ac:dyDescent="0.25">
      <c r="A201" s="8">
        <v>4</v>
      </c>
      <c r="B201" s="9" t="s">
        <v>29</v>
      </c>
      <c r="C201" s="21">
        <f t="shared" si="7"/>
        <v>35000</v>
      </c>
      <c r="D201" s="21"/>
      <c r="E201" s="21"/>
      <c r="F201" s="21"/>
      <c r="G201" s="21">
        <f>G202</f>
        <v>35000</v>
      </c>
      <c r="H201" s="10"/>
      <c r="I201" s="10"/>
      <c r="J201" s="11"/>
    </row>
    <row r="202" spans="1:10" x14ac:dyDescent="0.25">
      <c r="A202" s="20">
        <v>42</v>
      </c>
      <c r="B202" s="9" t="s">
        <v>51</v>
      </c>
      <c r="C202" s="21">
        <f t="shared" si="7"/>
        <v>35000</v>
      </c>
      <c r="D202" s="21"/>
      <c r="E202" s="21"/>
      <c r="F202" s="21"/>
      <c r="G202" s="21">
        <v>35000</v>
      </c>
      <c r="H202" s="10"/>
      <c r="I202" s="10"/>
      <c r="J202" s="11"/>
    </row>
    <row r="203" spans="1:10" x14ac:dyDescent="0.25">
      <c r="A203" s="8"/>
      <c r="B203" s="16"/>
      <c r="C203" s="21">
        <f t="shared" si="7"/>
        <v>0</v>
      </c>
      <c r="D203" s="21"/>
      <c r="E203" s="21"/>
      <c r="F203" s="21"/>
      <c r="G203" s="21"/>
      <c r="H203" s="10"/>
      <c r="I203" s="10"/>
      <c r="J203" s="11"/>
    </row>
    <row r="204" spans="1:10" x14ac:dyDescent="0.25">
      <c r="A204" s="15" t="s">
        <v>32</v>
      </c>
      <c r="B204" s="16" t="s">
        <v>36</v>
      </c>
      <c r="C204" s="21">
        <f t="shared" si="7"/>
        <v>2000</v>
      </c>
      <c r="D204" s="21">
        <f>D205</f>
        <v>2000</v>
      </c>
      <c r="E204" s="21"/>
      <c r="F204" s="13"/>
      <c r="G204" s="13"/>
      <c r="H204" s="21"/>
      <c r="I204" s="10"/>
      <c r="J204" s="11"/>
    </row>
    <row r="205" spans="1:10" x14ac:dyDescent="0.25">
      <c r="A205" s="8">
        <v>3</v>
      </c>
      <c r="B205" s="16" t="s">
        <v>17</v>
      </c>
      <c r="C205" s="21">
        <f t="shared" si="7"/>
        <v>2000</v>
      </c>
      <c r="D205" s="21">
        <f>D206+D207</f>
        <v>2000</v>
      </c>
      <c r="E205" s="21"/>
      <c r="F205" s="13"/>
      <c r="G205" s="13">
        <f>G206+G207</f>
        <v>0</v>
      </c>
      <c r="H205" s="21"/>
      <c r="I205" s="10"/>
      <c r="J205" s="11"/>
    </row>
    <row r="206" spans="1:10" x14ac:dyDescent="0.25">
      <c r="A206" s="8">
        <v>31</v>
      </c>
      <c r="B206" s="16" t="s">
        <v>18</v>
      </c>
      <c r="C206" s="21">
        <f t="shared" si="7"/>
        <v>0</v>
      </c>
      <c r="D206" s="21">
        <v>0</v>
      </c>
      <c r="E206" s="21"/>
      <c r="F206" s="13"/>
      <c r="G206" s="13"/>
      <c r="H206" s="21"/>
      <c r="I206" s="10"/>
      <c r="J206" s="11"/>
    </row>
    <row r="207" spans="1:10" ht="13.8" thickBot="1" x14ac:dyDescent="0.3">
      <c r="A207" s="42">
        <v>32</v>
      </c>
      <c r="B207" s="43" t="s">
        <v>22</v>
      </c>
      <c r="C207" s="25">
        <f t="shared" si="7"/>
        <v>2000</v>
      </c>
      <c r="D207" s="25">
        <v>2000</v>
      </c>
      <c r="E207" s="25"/>
      <c r="F207" s="24"/>
      <c r="G207" s="25"/>
      <c r="H207" s="25"/>
      <c r="I207" s="44"/>
      <c r="J207" s="45"/>
    </row>
    <row r="208" spans="1:10" x14ac:dyDescent="0.25">
      <c r="A208" s="46"/>
      <c r="B208" s="47"/>
      <c r="C208" s="48"/>
      <c r="D208" s="48"/>
      <c r="E208" s="48"/>
      <c r="F208" s="49"/>
      <c r="G208" s="48"/>
      <c r="H208" s="48"/>
      <c r="I208" s="50"/>
      <c r="J208" s="50"/>
    </row>
    <row r="209" spans="1:10" x14ac:dyDescent="0.25">
      <c r="A209" s="2"/>
      <c r="B209" s="30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2"/>
      <c r="B210" s="30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2"/>
      <c r="B211" s="30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2"/>
      <c r="B212" s="30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2"/>
      <c r="B213" s="30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2"/>
      <c r="B214" s="30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2"/>
      <c r="B215" s="30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2"/>
      <c r="B216" s="30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2"/>
      <c r="B217" s="30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2"/>
      <c r="B218" s="30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2"/>
      <c r="B219" s="30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2"/>
      <c r="B220" s="30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2"/>
      <c r="B221" s="30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2"/>
      <c r="B222" s="30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2"/>
      <c r="B223" s="30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2"/>
      <c r="B224" s="30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2"/>
      <c r="B225" s="30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2"/>
      <c r="B226" s="30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2"/>
      <c r="B227" s="30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2"/>
      <c r="B228" s="30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2"/>
      <c r="B229" s="30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2"/>
      <c r="B230" s="30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2"/>
      <c r="B231" s="30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2"/>
      <c r="B232" s="30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2"/>
      <c r="B233" s="30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2"/>
      <c r="B234" s="30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2"/>
      <c r="B235" s="30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2"/>
      <c r="B236" s="30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2"/>
      <c r="B237" s="30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2"/>
      <c r="B238" s="30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2"/>
      <c r="B239" s="30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2"/>
      <c r="B240" s="30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2"/>
      <c r="B241" s="30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2"/>
      <c r="B242" s="30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2"/>
      <c r="B243" s="30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2"/>
      <c r="B244" s="30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2"/>
      <c r="B245" s="30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2"/>
      <c r="B246" s="30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2"/>
      <c r="B247" s="30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2"/>
      <c r="B248" s="30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2"/>
      <c r="B249" s="30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2"/>
      <c r="B250" s="30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2"/>
      <c r="B251" s="30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2"/>
      <c r="B252" s="30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2"/>
      <c r="B253" s="30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2"/>
      <c r="B254" s="30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2"/>
      <c r="B255" s="30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2"/>
      <c r="B256" s="30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2"/>
      <c r="B257" s="30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2"/>
      <c r="B258" s="30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2"/>
      <c r="B259" s="30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2"/>
      <c r="B260" s="30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2"/>
      <c r="B261" s="30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2"/>
      <c r="B262" s="30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2"/>
      <c r="B263" s="30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2"/>
      <c r="B264" s="30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2"/>
      <c r="B265" s="30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2"/>
      <c r="B266" s="30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2"/>
      <c r="B267" s="30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2"/>
      <c r="B268" s="30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2"/>
      <c r="B269" s="30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2"/>
      <c r="B270" s="30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2"/>
      <c r="B271" s="30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2"/>
      <c r="B272" s="30"/>
      <c r="C272" s="1"/>
      <c r="D272" s="1"/>
      <c r="E272" s="1"/>
      <c r="F272" s="1"/>
      <c r="G272" s="1"/>
      <c r="H272" s="1"/>
      <c r="I272" s="1"/>
      <c r="J272" s="1"/>
    </row>
    <row r="273" spans="1:10" x14ac:dyDescent="0.25">
      <c r="A273" s="2"/>
      <c r="B273" s="30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2"/>
      <c r="B274" s="30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2"/>
      <c r="B275" s="30"/>
      <c r="C275" s="1"/>
      <c r="D275" s="1"/>
      <c r="E275" s="1"/>
      <c r="F275" s="1"/>
      <c r="G275" s="1"/>
      <c r="H275" s="1"/>
      <c r="I275" s="1"/>
      <c r="J275" s="1"/>
    </row>
  </sheetData>
  <mergeCells count="1">
    <mergeCell ref="A1:J1"/>
  </mergeCells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</dc:creator>
  <cp:lastModifiedBy>Neda</cp:lastModifiedBy>
  <cp:lastPrinted>2020-12-18T09:48:34Z</cp:lastPrinted>
  <dcterms:created xsi:type="dcterms:W3CDTF">2020-12-16T10:54:17Z</dcterms:created>
  <dcterms:modified xsi:type="dcterms:W3CDTF">2020-12-18T09:49:17Z</dcterms:modified>
</cp:coreProperties>
</file>